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5465" windowHeight="12090" activeTab="1"/>
  </bookViews>
  <sheets>
    <sheet name="By Name" sheetId="1" r:id="rId1"/>
    <sheet name="By Packag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<sst xmlns="http://schemas.openxmlformats.org/spreadsheetml/2006/main" count="308" uniqueCount="86">
  <si>
    <t>Documentation</t>
  </si>
  <si>
    <t>Coding</t>
  </si>
  <si>
    <t>Data Model</t>
  </si>
  <si>
    <t>Date</t>
  </si>
  <si>
    <t>Time Spent (minutes)</t>
  </si>
  <si>
    <t>Phase / Task</t>
  </si>
  <si>
    <t>Package</t>
  </si>
  <si>
    <t>Description</t>
  </si>
  <si>
    <t>Derrick</t>
  </si>
  <si>
    <t>Servlets</t>
  </si>
  <si>
    <t>Jason</t>
  </si>
  <si>
    <t>EJB's</t>
  </si>
  <si>
    <t>Jessica</t>
  </si>
  <si>
    <t>Kevin</t>
  </si>
  <si>
    <t>Person</t>
  </si>
  <si>
    <t>Mike</t>
  </si>
  <si>
    <t>JSP's</t>
  </si>
  <si>
    <t>Total Work Minutes for Week Ending On</t>
  </si>
  <si>
    <t>UI Testing</t>
  </si>
  <si>
    <t>C++ Code Conversion</t>
  </si>
  <si>
    <t>Unit Testing</t>
  </si>
  <si>
    <t>Triggers</t>
  </si>
  <si>
    <t>Data Creation</t>
  </si>
  <si>
    <t>Testing</t>
  </si>
  <si>
    <t xml:space="preserve">  Total Time</t>
  </si>
  <si>
    <t>Test Plan</t>
  </si>
  <si>
    <t>LocationDataEntryServlet</t>
  </si>
  <si>
    <t>Total</t>
  </si>
  <si>
    <t>New Expected Man/Days</t>
  </si>
  <si>
    <t>Actual Man/Days to Date</t>
  </si>
  <si>
    <t>% Expended to Date</t>
  </si>
  <si>
    <t>Original Expected Man/Days</t>
  </si>
  <si>
    <t>Actual Minutes to Date</t>
  </si>
  <si>
    <t>Weeks Completed</t>
  </si>
  <si>
    <t>Average Actual Man-Days/Week</t>
  </si>
  <si>
    <t>Total Weeks Avail.</t>
  </si>
  <si>
    <t>% Weeks Passed</t>
  </si>
  <si>
    <t>% Estimated Man/Days Spent</t>
  </si>
  <si>
    <t>Projected Completion Week based on Current Work Rate and Est. Time Requirements</t>
  </si>
  <si>
    <t>Summary</t>
  </si>
  <si>
    <t>Norm. &amp; Valid.</t>
  </si>
  <si>
    <t>Stored Proc.</t>
  </si>
  <si>
    <t>C++ Conv.</t>
  </si>
  <si>
    <t>Proj. Slack Man/Days at Current Rate of Work</t>
  </si>
  <si>
    <t>% of Expected Used to Date</t>
  </si>
  <si>
    <t>% of Total</t>
  </si>
  <si>
    <t>Time log summary</t>
  </si>
  <si>
    <t>Integration</t>
  </si>
  <si>
    <t>More conversion stuff (stricter format checking)</t>
  </si>
  <si>
    <t>Converted more generator(s)</t>
  </si>
  <si>
    <t>C++ Code Conversion and Bean Stuff</t>
  </si>
  <si>
    <t>Converted final generators.  Deployed generator bean and working on accessing remotely</t>
  </si>
  <si>
    <t>Checking time log summaries for mistakes</t>
  </si>
  <si>
    <t>Team Meeting</t>
  </si>
  <si>
    <t>IAB Presentation</t>
  </si>
  <si>
    <t>Created initial presentation</t>
  </si>
  <si>
    <t>Added to presentation</t>
  </si>
  <si>
    <t>Typing meeting minutes and doing issue tracking</t>
  </si>
  <si>
    <t>Reviewed presentation with Kevin</t>
  </si>
  <si>
    <t>Reviewed presentation with Patnawon</t>
  </si>
  <si>
    <t>The actual presentation</t>
  </si>
  <si>
    <t>Meeting</t>
  </si>
  <si>
    <t>Trying to fix up the test case model.</t>
  </si>
  <si>
    <t>IAB</t>
  </si>
  <si>
    <t>Presentation.</t>
  </si>
  <si>
    <t>Figured out the macros and made some test cases.</t>
  </si>
  <si>
    <t>Fixed up the presentation.</t>
  </si>
  <si>
    <t>Test Cases</t>
  </si>
  <si>
    <t>Coding/Debugging</t>
  </si>
  <si>
    <t>got the batching fixed</t>
  </si>
  <si>
    <t>Fixing deploy on main server</t>
  </si>
  <si>
    <t>Making editing of location data entry work</t>
  </si>
  <si>
    <t>Design</t>
  </si>
  <si>
    <t>Figuring out how to handle batching with Mike</t>
  </si>
  <si>
    <t>Finishing test plan</t>
  </si>
  <si>
    <t>Upgrading DataTable to allow manual batching, and implementing batching in MSAG search.</t>
  </si>
  <si>
    <t>Fixing missed parts of batching</t>
  </si>
  <si>
    <t>Debugging LocationDataEntryServlet</t>
  </si>
  <si>
    <t>Getting location data entry creation and editing to work</t>
  </si>
  <si>
    <t>Getting batching to work on MSAG search</t>
  </si>
  <si>
    <t>Various batching work and problem solving</t>
  </si>
  <si>
    <t>Servlet</t>
  </si>
  <si>
    <t>Batching</t>
  </si>
  <si>
    <t>ejb</t>
  </si>
  <si>
    <t>user stuff</t>
  </si>
  <si>
    <t>Man/Days by Package as of 4/26/2003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</si>
</sst>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"/>
    <numFmt numFmtId="165" formatCode="[$-409]dddd\,\ mmmm\ dd\,\ yyyy"/>
    <numFmt numFmtId="166" formatCode="m/d/yy;@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2" fillId="0" borderId="3" xfId="0" applyAlignment="1">
      <alignment wrapText="1"/>
    </xf>
    <xf numFmtId="0" fontId="2" fillId="0" borderId="3" xfId="0" applyFont="1" applyAlignment="1">
      <alignment wrapText="1"/>
    </xf>
    <xf numFmtId="0" fontId="1" fillId="0" borderId="4" xfId="0" applyFont="1" applyFill="1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 wrapText="1"/>
    </xf>
    <xf numFmtId="0" fontId="1" fillId="0" borderId="5" xfId="0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7" xfId="0" applyBorder="1" applyAlignment="1">
      <alignment/>
    </xf>
    <xf numFmtId="16" fontId="5" fillId="0" borderId="7" xfId="0" applyNumberFormat="1" applyFont="1" applyBorder="1" applyAlignment="1">
      <alignment/>
    </xf>
    <xf numFmtId="0" fontId="5" fillId="0" borderId="7" xfId="0" applyFont="1" applyBorder="1" applyAlignment="1">
      <alignment horizontal="right"/>
    </xf>
    <xf numFmtId="14" fontId="0" fillId="0" borderId="5" xfId="0" applyNumberFormat="1" applyBorder="1" applyAlignment="1">
      <alignment/>
    </xf>
    <xf numFmtId="0" fontId="1" fillId="0" borderId="1" xfId="0" applyAlignment="1">
      <alignment wrapText="1"/>
    </xf>
    <xf numFmtId="0" fontId="1" fillId="0" borderId="2" xfId="0" applyAlignment="1">
      <alignment wrapText="1"/>
    </xf>
    <xf numFmtId="0" fontId="0" fillId="0" borderId="0" xfId="0" applyFill="1" applyBorder="1" applyAlignment="1">
      <alignment/>
    </xf>
    <xf numFmtId="14" fontId="1" fillId="0" borderId="1" xfId="0" applyNumberFormat="1" applyAlignment="1">
      <alignment/>
    </xf>
    <xf numFmtId="14" fontId="1" fillId="0" borderId="2" xfId="0" applyNumberFormat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Alignment="1">
      <alignment wrapText="1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10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Fill="1" applyBorder="1" applyAlignment="1">
      <alignment/>
    </xf>
    <xf numFmtId="10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10" fontId="0" fillId="0" borderId="5" xfId="0" applyNumberFormat="1" applyBorder="1" applyAlignment="1">
      <alignment/>
    </xf>
    <xf numFmtId="1" fontId="5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0" fontId="5" fillId="0" borderId="5" xfId="0" applyNumberFormat="1" applyFont="1" applyBorder="1" applyAlignment="1">
      <alignment/>
    </xf>
    <xf numFmtId="2" fontId="0" fillId="0" borderId="4" xfId="0" applyNumberFormat="1" applyFill="1" applyBorder="1" applyAlignment="1">
      <alignment/>
    </xf>
    <xf numFmtId="10" fontId="0" fillId="0" borderId="4" xfId="0" applyNumberFormat="1" applyFill="1" applyBorder="1" applyAlignment="1">
      <alignment/>
    </xf>
    <xf numFmtId="0" fontId="5" fillId="0" borderId="5" xfId="0" applyFont="1" applyFill="1" applyBorder="1" applyAlignment="1">
      <alignment/>
    </xf>
    <xf numFmtId="0" fontId="1" fillId="0" borderId="1" xfId="0" applyAlignment="1">
      <alignment wrapText="1"/>
    </xf>
    <xf numFmtId="0" fontId="1" fillId="0" borderId="2" xfId="0" applyAlignment="1">
      <alignment wrapText="1"/>
    </xf>
    <xf numFmtId="0" fontId="1" fillId="0" borderId="2" xfId="0" applyFont="1" applyAlignment="1">
      <alignment wrapText="1"/>
    </xf>
    <xf numFmtId="0" fontId="0" fillId="0" borderId="0" xfId="0" applyBorder="1" applyAlignment="1">
      <alignment wrapText="1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 wrapText="1"/>
    </xf>
    <xf numFmtId="10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Name'!$O$4</c:f>
              <c:strCache>
                <c:ptCount val="1"/>
                <c:pt idx="0">
                  <c:v>  Total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Name'!$H$5:$H$9</c:f>
              <c:strCache/>
            </c:strRef>
          </c:cat>
          <c:val>
            <c:numRef>
              <c:f>'By Name'!$O$5:$O$9</c:f>
              <c:numCache/>
            </c:numRef>
          </c:val>
        </c:ser>
        <c:axId val="44592469"/>
        <c:axId val="30502198"/>
      </c:barChart>
      <c:catAx>
        <c:axId val="44592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02198"/>
        <c:crosses val="autoZero"/>
        <c:auto val="1"/>
        <c:lblOffset val="100"/>
        <c:noMultiLvlLbl val="0"/>
      </c:catAx>
      <c:valAx>
        <c:axId val="3050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92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Package'!$J$2</c:f>
              <c:strCache>
                <c:ptCount val="1"/>
                <c:pt idx="0">
                  <c:v>Actual Man/Days to Date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Package'!$H$3:$H$14</c:f>
              <c:strCache/>
            </c:strRef>
          </c:cat>
          <c:val>
            <c:numRef>
              <c:f>'By Package'!$J$3:$J$14</c:f>
              <c:numCache/>
            </c:numRef>
          </c:val>
        </c:ser>
        <c:ser>
          <c:idx val="1"/>
          <c:order val="1"/>
          <c:tx>
            <c:strRef>
              <c:f>'By Package'!$K$2</c:f>
              <c:strCache>
                <c:ptCount val="1"/>
                <c:pt idx="0">
                  <c:v>Original Expected Man/Days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Package'!$H$3:$H$14</c:f>
              <c:strCache/>
            </c:strRef>
          </c:cat>
          <c:val>
            <c:numRef>
              <c:f>'By Package'!$K$3:$K$14</c:f>
              <c:numCache/>
            </c:numRef>
          </c:val>
        </c:ser>
        <c:ser>
          <c:idx val="2"/>
          <c:order val="2"/>
          <c:tx>
            <c:strRef>
              <c:f>'By Package'!$L$2</c:f>
              <c:strCache>
                <c:ptCount val="1"/>
                <c:pt idx="0">
                  <c:v>New Expected Man/Days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Package'!$H$3:$H$14</c:f>
              <c:strCache/>
            </c:strRef>
          </c:cat>
          <c:val>
            <c:numRef>
              <c:f>'By Package'!$L$3:$L$14</c:f>
              <c:numCache/>
            </c:numRef>
          </c:val>
        </c:ser>
        <c:axId val="5923191"/>
        <c:axId val="37678616"/>
      </c:barChart>
      <c:catAx>
        <c:axId val="592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78616"/>
        <c:crosses val="autoZero"/>
        <c:auto val="1"/>
        <c:lblOffset val="100"/>
        <c:noMultiLvlLbl val="0"/>
      </c:catAx>
      <c:valAx>
        <c:axId val="37678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3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10</xdr:row>
      <xdr:rowOff>152400</xdr:rowOff>
    </xdr:from>
    <xdr:to>
      <xdr:col>17</xdr:col>
      <xdr:colOff>352425</xdr:colOff>
      <xdr:row>26</xdr:row>
      <xdr:rowOff>161925</xdr:rowOff>
    </xdr:to>
    <xdr:graphicFrame>
      <xdr:nvGraphicFramePr>
        <xdr:cNvPr id="1" name="Chart 2"/>
        <xdr:cNvGraphicFramePr/>
      </xdr:nvGraphicFramePr>
      <xdr:xfrm>
        <a:off x="8924925" y="2133600"/>
        <a:ext cx="67722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17</xdr:row>
      <xdr:rowOff>104775</xdr:rowOff>
    </xdr:from>
    <xdr:to>
      <xdr:col>17</xdr:col>
      <xdr:colOff>114300</xdr:colOff>
      <xdr:row>40</xdr:row>
      <xdr:rowOff>38100</xdr:rowOff>
    </xdr:to>
    <xdr:graphicFrame>
      <xdr:nvGraphicFramePr>
        <xdr:cNvPr id="1" name="Chart 6"/>
        <xdr:cNvGraphicFramePr/>
      </xdr:nvGraphicFramePr>
      <xdr:xfrm>
        <a:off x="8362950" y="3905250"/>
        <a:ext cx="8391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workbookViewId="0" topLeftCell="F4">
      <selection activeCell="J30" sqref="J30"/>
    </sheetView>
  </sheetViews>
  <sheetFormatPr defaultColWidth="9.140625" defaultRowHeight="12.75"/>
  <cols>
    <col min="2" max="2" width="11.421875" style="0" bestFit="1" customWidth="1"/>
    <col min="3" max="3" width="15.140625" style="0" bestFit="1" customWidth="1"/>
    <col min="4" max="4" width="22.140625" style="0" customWidth="1"/>
    <col min="5" max="5" width="57.8515625" style="0" bestFit="1" customWidth="1"/>
    <col min="11" max="11" width="9.28125" style="0" customWidth="1"/>
    <col min="12" max="14" width="9.421875" style="0" customWidth="1"/>
    <col min="15" max="15" width="11.8515625" style="0" bestFit="1" customWidth="1"/>
    <col min="16" max="16" width="10.140625" style="0" customWidth="1"/>
  </cols>
  <sheetData>
    <row r="2" spans="1:6" ht="26.25" thickBot="1">
      <c r="A2" s="4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14" t="s">
        <v>14</v>
      </c>
    </row>
    <row r="3" spans="1:15" ht="13.5" thickTop="1">
      <c r="A3" s="24">
        <v>37728</v>
      </c>
      <c r="B3" s="1">
        <v>150</v>
      </c>
      <c r="C3" s="1" t="s">
        <v>1</v>
      </c>
      <c r="D3" s="50" t="s">
        <v>19</v>
      </c>
      <c r="E3" s="21" t="s">
        <v>48</v>
      </c>
      <c r="F3" s="13" t="s">
        <v>8</v>
      </c>
      <c r="H3" s="54" t="s">
        <v>17</v>
      </c>
      <c r="I3" s="54"/>
      <c r="J3" s="54"/>
      <c r="K3" s="54"/>
      <c r="L3" s="54"/>
      <c r="M3" s="54"/>
      <c r="N3" s="54"/>
      <c r="O3" s="54"/>
    </row>
    <row r="4" spans="1:16" ht="13.5" thickBot="1">
      <c r="A4" s="25">
        <v>37729</v>
      </c>
      <c r="B4" s="2">
        <v>60</v>
      </c>
      <c r="C4" s="2" t="s">
        <v>1</v>
      </c>
      <c r="D4" s="51" t="s">
        <v>19</v>
      </c>
      <c r="E4" s="22" t="s">
        <v>49</v>
      </c>
      <c r="F4" s="13" t="s">
        <v>8</v>
      </c>
      <c r="H4" s="17"/>
      <c r="I4" s="18">
        <v>37695</v>
      </c>
      <c r="J4" s="18">
        <v>37702</v>
      </c>
      <c r="K4" s="18">
        <v>37709</v>
      </c>
      <c r="L4" s="18">
        <v>37716</v>
      </c>
      <c r="M4" s="18">
        <v>37723</v>
      </c>
      <c r="N4" s="18">
        <v>37730</v>
      </c>
      <c r="O4" s="19" t="s">
        <v>24</v>
      </c>
      <c r="P4" s="19" t="s">
        <v>45</v>
      </c>
    </row>
    <row r="5" spans="1:16" ht="26.25" thickTop="1">
      <c r="A5" s="25">
        <v>37730</v>
      </c>
      <c r="B5" s="2">
        <v>180</v>
      </c>
      <c r="C5" s="2" t="s">
        <v>1</v>
      </c>
      <c r="D5" s="51" t="s">
        <v>50</v>
      </c>
      <c r="E5" s="22" t="s">
        <v>51</v>
      </c>
      <c r="F5" s="13" t="s">
        <v>8</v>
      </c>
      <c r="H5" s="16" t="s">
        <v>13</v>
      </c>
      <c r="I5" s="7">
        <v>760</v>
      </c>
      <c r="J5" s="7">
        <v>930</v>
      </c>
      <c r="K5" s="7">
        <v>1060</v>
      </c>
      <c r="L5" s="7">
        <v>980</v>
      </c>
      <c r="M5" s="7">
        <v>1260</v>
      </c>
      <c r="N5" s="7">
        <v>1050</v>
      </c>
      <c r="O5" s="7">
        <f>SUM(I5:N5)</f>
        <v>6040</v>
      </c>
      <c r="P5" s="43">
        <f>O5/O10</f>
        <v>0.26916221033868093</v>
      </c>
    </row>
    <row r="6" spans="1:16" ht="12.75">
      <c r="A6" s="20">
        <v>37724</v>
      </c>
      <c r="B6" s="6">
        <v>60</v>
      </c>
      <c r="C6" s="6" t="s">
        <v>0</v>
      </c>
      <c r="D6" s="10"/>
      <c r="E6" s="10" t="s">
        <v>46</v>
      </c>
      <c r="F6" s="13" t="s">
        <v>10</v>
      </c>
      <c r="H6" s="15" t="s">
        <v>10</v>
      </c>
      <c r="I6" s="9">
        <v>820</v>
      </c>
      <c r="J6" s="9">
        <v>360</v>
      </c>
      <c r="K6" s="9">
        <v>870</v>
      </c>
      <c r="L6" s="9">
        <v>930</v>
      </c>
      <c r="M6" s="9">
        <v>810</v>
      </c>
      <c r="N6" s="9">
        <v>1050</v>
      </c>
      <c r="O6" s="9">
        <f>SUM(I6:N6)</f>
        <v>4840</v>
      </c>
      <c r="P6" s="38">
        <f>O6/O10</f>
        <v>0.21568627450980393</v>
      </c>
    </row>
    <row r="7" spans="1:16" ht="12.75">
      <c r="A7" s="20">
        <v>37725</v>
      </c>
      <c r="B7" s="6">
        <v>30</v>
      </c>
      <c r="C7" s="6" t="s">
        <v>1</v>
      </c>
      <c r="D7" s="10" t="s">
        <v>9</v>
      </c>
      <c r="E7" s="10" t="s">
        <v>26</v>
      </c>
      <c r="F7" s="13" t="s">
        <v>10</v>
      </c>
      <c r="H7" s="15" t="s">
        <v>8</v>
      </c>
      <c r="I7" s="9">
        <v>200</v>
      </c>
      <c r="J7" s="9">
        <v>615</v>
      </c>
      <c r="K7" s="9">
        <v>500</v>
      </c>
      <c r="L7" s="9">
        <v>550</v>
      </c>
      <c r="M7" s="9">
        <v>940</v>
      </c>
      <c r="N7" s="9">
        <v>390</v>
      </c>
      <c r="O7" s="9">
        <f>SUM(I7:N7)</f>
        <v>3195</v>
      </c>
      <c r="P7" s="38">
        <f>O7/O10</f>
        <v>0.142379679144385</v>
      </c>
    </row>
    <row r="8" spans="1:16" ht="12.75">
      <c r="A8" s="20">
        <v>37725</v>
      </c>
      <c r="B8" s="6">
        <v>60</v>
      </c>
      <c r="C8" s="6" t="s">
        <v>0</v>
      </c>
      <c r="D8" s="10"/>
      <c r="E8" s="10" t="s">
        <v>52</v>
      </c>
      <c r="F8" s="13" t="s">
        <v>10</v>
      </c>
      <c r="H8" s="15" t="s">
        <v>12</v>
      </c>
      <c r="I8" s="9">
        <v>535</v>
      </c>
      <c r="J8" s="9">
        <v>0</v>
      </c>
      <c r="K8" s="9">
        <v>695</v>
      </c>
      <c r="L8" s="9">
        <v>875</v>
      </c>
      <c r="M8" s="9">
        <v>1110</v>
      </c>
      <c r="N8" s="9">
        <v>1020</v>
      </c>
      <c r="O8" s="9">
        <f>SUM(I8:N8)</f>
        <v>4235</v>
      </c>
      <c r="P8" s="38">
        <f>O8/O10</f>
        <v>0.18872549019607843</v>
      </c>
    </row>
    <row r="9" spans="1:16" ht="12.75">
      <c r="A9" s="11">
        <v>37726</v>
      </c>
      <c r="B9" s="8">
        <v>60</v>
      </c>
      <c r="C9" s="8" t="s">
        <v>53</v>
      </c>
      <c r="D9" s="12"/>
      <c r="E9" s="12"/>
      <c r="F9" s="13" t="s">
        <v>10</v>
      </c>
      <c r="H9" s="15" t="s">
        <v>15</v>
      </c>
      <c r="I9" s="9">
        <v>620</v>
      </c>
      <c r="J9" s="9">
        <v>220</v>
      </c>
      <c r="K9" s="9">
        <v>980</v>
      </c>
      <c r="L9" s="9">
        <v>780</v>
      </c>
      <c r="M9" s="9">
        <v>690</v>
      </c>
      <c r="N9" s="9">
        <v>840</v>
      </c>
      <c r="O9" s="9">
        <f>SUM(I9:N9)</f>
        <v>4130</v>
      </c>
      <c r="P9" s="38">
        <f>O9/O10</f>
        <v>0.1840463458110517</v>
      </c>
    </row>
    <row r="10" spans="1:15" ht="12.75">
      <c r="A10" s="11">
        <v>37727</v>
      </c>
      <c r="B10" s="8">
        <v>240</v>
      </c>
      <c r="C10" s="8" t="s">
        <v>54</v>
      </c>
      <c r="D10" s="12"/>
      <c r="E10" s="12" t="s">
        <v>55</v>
      </c>
      <c r="F10" s="13" t="s">
        <v>10</v>
      </c>
      <c r="O10" s="26">
        <f>SUM(O5:O9)</f>
        <v>22440</v>
      </c>
    </row>
    <row r="11" spans="1:6" ht="12.75">
      <c r="A11" s="11">
        <v>37728</v>
      </c>
      <c r="B11" s="8">
        <v>120</v>
      </c>
      <c r="C11" s="8" t="s">
        <v>54</v>
      </c>
      <c r="D11" s="12"/>
      <c r="E11" s="12" t="s">
        <v>56</v>
      </c>
      <c r="F11" s="13" t="s">
        <v>10</v>
      </c>
    </row>
    <row r="12" spans="1:6" ht="12.75">
      <c r="A12" s="11">
        <v>37728</v>
      </c>
      <c r="B12" s="8">
        <v>30</v>
      </c>
      <c r="C12" s="8" t="s">
        <v>0</v>
      </c>
      <c r="D12" s="12"/>
      <c r="E12" s="12" t="s">
        <v>57</v>
      </c>
      <c r="F12" s="13" t="s">
        <v>10</v>
      </c>
    </row>
    <row r="13" spans="1:6" ht="12.75">
      <c r="A13" s="11">
        <v>37728</v>
      </c>
      <c r="B13" s="8">
        <v>30</v>
      </c>
      <c r="C13" s="8" t="s">
        <v>54</v>
      </c>
      <c r="D13" s="12"/>
      <c r="E13" s="12" t="s">
        <v>58</v>
      </c>
      <c r="F13" s="13" t="s">
        <v>10</v>
      </c>
    </row>
    <row r="14" spans="1:6" ht="12.75">
      <c r="A14" s="11">
        <v>37728</v>
      </c>
      <c r="B14" s="8">
        <v>180</v>
      </c>
      <c r="C14" s="8" t="s">
        <v>54</v>
      </c>
      <c r="D14" s="12"/>
      <c r="E14" s="12" t="s">
        <v>59</v>
      </c>
      <c r="F14" s="13" t="s">
        <v>10</v>
      </c>
    </row>
    <row r="15" spans="1:6" ht="12.75">
      <c r="A15" s="11">
        <v>37729</v>
      </c>
      <c r="B15" s="8">
        <v>60</v>
      </c>
      <c r="C15" s="8" t="s">
        <v>54</v>
      </c>
      <c r="D15" s="12"/>
      <c r="E15" s="12" t="s">
        <v>60</v>
      </c>
      <c r="F15" s="13" t="s">
        <v>10</v>
      </c>
    </row>
    <row r="16" spans="1:6" ht="12.75">
      <c r="A16" s="11">
        <v>37729</v>
      </c>
      <c r="B16" s="8">
        <v>180</v>
      </c>
      <c r="C16" s="8" t="s">
        <v>1</v>
      </c>
      <c r="D16" s="12" t="s">
        <v>9</v>
      </c>
      <c r="E16" s="12" t="s">
        <v>26</v>
      </c>
      <c r="F16" s="13" t="s">
        <v>10</v>
      </c>
    </row>
    <row r="17" spans="1:6" ht="12.75">
      <c r="A17" s="20">
        <v>37725</v>
      </c>
      <c r="B17" s="6">
        <v>90</v>
      </c>
      <c r="C17" s="6" t="s">
        <v>47</v>
      </c>
      <c r="D17" s="7"/>
      <c r="E17" s="10"/>
      <c r="F17" s="5" t="s">
        <v>12</v>
      </c>
    </row>
    <row r="18" spans="1:6" ht="12.75">
      <c r="A18" s="20">
        <v>37726</v>
      </c>
      <c r="B18" s="8">
        <v>60</v>
      </c>
      <c r="C18" s="8" t="s">
        <v>61</v>
      </c>
      <c r="D18" s="9"/>
      <c r="E18" s="12"/>
      <c r="F18" s="5" t="s">
        <v>12</v>
      </c>
    </row>
    <row r="19" spans="1:6" ht="12.75">
      <c r="A19" s="11">
        <v>37727</v>
      </c>
      <c r="B19" s="8">
        <v>180</v>
      </c>
      <c r="C19" s="8" t="s">
        <v>23</v>
      </c>
      <c r="D19" s="9"/>
      <c r="E19" s="12" t="s">
        <v>62</v>
      </c>
      <c r="F19" s="5" t="s">
        <v>12</v>
      </c>
    </row>
    <row r="20" spans="1:6" ht="12.75">
      <c r="A20" s="11">
        <v>37727</v>
      </c>
      <c r="B20" s="8">
        <v>120</v>
      </c>
      <c r="C20" s="8" t="s">
        <v>63</v>
      </c>
      <c r="D20" s="9"/>
      <c r="E20" s="12" t="s">
        <v>64</v>
      </c>
      <c r="F20" s="5" t="s">
        <v>12</v>
      </c>
    </row>
    <row r="21" spans="1:6" ht="12.75">
      <c r="A21" s="11">
        <v>37728</v>
      </c>
      <c r="B21" s="8">
        <v>120</v>
      </c>
      <c r="C21" s="8" t="s">
        <v>23</v>
      </c>
      <c r="D21" s="9"/>
      <c r="E21" s="12" t="s">
        <v>65</v>
      </c>
      <c r="F21" s="5" t="s">
        <v>12</v>
      </c>
    </row>
    <row r="22" spans="1:6" ht="12.75">
      <c r="A22" s="11">
        <v>37728</v>
      </c>
      <c r="B22" s="8">
        <v>30</v>
      </c>
      <c r="C22" s="8" t="s">
        <v>63</v>
      </c>
      <c r="D22" s="9"/>
      <c r="E22" s="12" t="s">
        <v>66</v>
      </c>
      <c r="F22" s="5" t="s">
        <v>12</v>
      </c>
    </row>
    <row r="23" spans="1:6" ht="12.75">
      <c r="A23" s="11">
        <v>37729</v>
      </c>
      <c r="B23" s="8">
        <v>120</v>
      </c>
      <c r="C23" s="8" t="s">
        <v>63</v>
      </c>
      <c r="D23" s="9"/>
      <c r="E23" s="12" t="s">
        <v>64</v>
      </c>
      <c r="F23" s="5" t="s">
        <v>12</v>
      </c>
    </row>
    <row r="24" spans="1:6" ht="12.75">
      <c r="A24" s="11">
        <v>37730</v>
      </c>
      <c r="B24" s="8">
        <v>60</v>
      </c>
      <c r="C24" s="8" t="s">
        <v>0</v>
      </c>
      <c r="D24" s="9"/>
      <c r="E24" s="12" t="s">
        <v>67</v>
      </c>
      <c r="F24" s="5" t="s">
        <v>12</v>
      </c>
    </row>
    <row r="25" spans="1:6" ht="12.75">
      <c r="A25" s="11">
        <v>37730</v>
      </c>
      <c r="B25" s="8">
        <v>240</v>
      </c>
      <c r="C25" s="8" t="s">
        <v>68</v>
      </c>
      <c r="D25" s="9" t="s">
        <v>11</v>
      </c>
      <c r="E25" s="12" t="s">
        <v>69</v>
      </c>
      <c r="F25" s="5" t="s">
        <v>12</v>
      </c>
    </row>
    <row r="26" spans="1:6" ht="12.75">
      <c r="A26" s="20">
        <v>37724</v>
      </c>
      <c r="B26" s="6">
        <v>60</v>
      </c>
      <c r="C26" s="6" t="s">
        <v>47</v>
      </c>
      <c r="D26" s="7"/>
      <c r="E26" s="10" t="s">
        <v>70</v>
      </c>
      <c r="F26" s="5" t="s">
        <v>13</v>
      </c>
    </row>
    <row r="27" spans="1:6" ht="12.75">
      <c r="A27" s="20">
        <v>37725</v>
      </c>
      <c r="B27" s="6">
        <v>120</v>
      </c>
      <c r="C27" s="6" t="s">
        <v>47</v>
      </c>
      <c r="D27" s="7"/>
      <c r="E27" s="10" t="s">
        <v>71</v>
      </c>
      <c r="F27" s="5" t="s">
        <v>13</v>
      </c>
    </row>
    <row r="28" spans="1:6" ht="12.75">
      <c r="A28" s="11">
        <v>37725</v>
      </c>
      <c r="B28" s="8">
        <v>30</v>
      </c>
      <c r="C28" s="8" t="s">
        <v>72</v>
      </c>
      <c r="D28" s="9"/>
      <c r="E28" s="12" t="s">
        <v>73</v>
      </c>
      <c r="F28" s="5" t="s">
        <v>13</v>
      </c>
    </row>
    <row r="29" spans="1:6" ht="12.75">
      <c r="A29" s="11">
        <v>37727</v>
      </c>
      <c r="B29" s="8">
        <v>100</v>
      </c>
      <c r="C29" s="8" t="s">
        <v>0</v>
      </c>
      <c r="D29" s="23" t="s">
        <v>25</v>
      </c>
      <c r="E29" s="12" t="s">
        <v>74</v>
      </c>
      <c r="F29" s="5" t="s">
        <v>13</v>
      </c>
    </row>
    <row r="30" spans="1:6" ht="25.5">
      <c r="A30" s="11">
        <v>37727</v>
      </c>
      <c r="B30" s="8">
        <v>150</v>
      </c>
      <c r="C30" s="8" t="s">
        <v>1</v>
      </c>
      <c r="D30" s="9" t="s">
        <v>16</v>
      </c>
      <c r="E30" s="12" t="s">
        <v>75</v>
      </c>
      <c r="F30" s="5" t="s">
        <v>13</v>
      </c>
    </row>
    <row r="31" spans="1:6" ht="12.75">
      <c r="A31" s="11">
        <v>37728</v>
      </c>
      <c r="B31" s="8">
        <v>60</v>
      </c>
      <c r="C31" s="8" t="s">
        <v>1</v>
      </c>
      <c r="D31" s="9" t="s">
        <v>16</v>
      </c>
      <c r="E31" s="12" t="s">
        <v>76</v>
      </c>
      <c r="F31" s="5" t="s">
        <v>13</v>
      </c>
    </row>
    <row r="32" spans="1:6" ht="12.75">
      <c r="A32" s="11">
        <v>37728</v>
      </c>
      <c r="B32" s="8">
        <v>60</v>
      </c>
      <c r="C32" s="8" t="s">
        <v>1</v>
      </c>
      <c r="D32" s="9" t="s">
        <v>9</v>
      </c>
      <c r="E32" s="12" t="s">
        <v>77</v>
      </c>
      <c r="F32" s="5" t="s">
        <v>13</v>
      </c>
    </row>
    <row r="33" spans="1:6" ht="12.75">
      <c r="A33" s="11">
        <v>37728</v>
      </c>
      <c r="B33" s="8">
        <v>170</v>
      </c>
      <c r="C33" s="8" t="s">
        <v>1</v>
      </c>
      <c r="D33" s="9" t="s">
        <v>47</v>
      </c>
      <c r="E33" s="12" t="s">
        <v>78</v>
      </c>
      <c r="F33" s="5" t="s">
        <v>13</v>
      </c>
    </row>
    <row r="34" spans="1:6" ht="12.75">
      <c r="A34" s="11">
        <v>37729</v>
      </c>
      <c r="B34" s="8">
        <v>60</v>
      </c>
      <c r="C34" s="8" t="s">
        <v>1</v>
      </c>
      <c r="D34" s="9" t="s">
        <v>16</v>
      </c>
      <c r="E34" s="12" t="s">
        <v>79</v>
      </c>
      <c r="F34" s="5" t="s">
        <v>13</v>
      </c>
    </row>
    <row r="35" spans="1:6" ht="12.75">
      <c r="A35" s="11">
        <v>37729</v>
      </c>
      <c r="B35" s="8">
        <v>240</v>
      </c>
      <c r="C35" s="8" t="s">
        <v>47</v>
      </c>
      <c r="D35" s="9"/>
      <c r="E35" s="12" t="s">
        <v>80</v>
      </c>
      <c r="F35" s="5" t="s">
        <v>13</v>
      </c>
    </row>
    <row r="36" spans="1:6" ht="12.75">
      <c r="A36" s="11">
        <v>37725</v>
      </c>
      <c r="B36" s="9">
        <v>120</v>
      </c>
      <c r="C36" s="9" t="s">
        <v>1</v>
      </c>
      <c r="D36" s="9" t="s">
        <v>81</v>
      </c>
      <c r="E36" s="9" t="s">
        <v>82</v>
      </c>
      <c r="F36" s="5" t="s">
        <v>15</v>
      </c>
    </row>
    <row r="37" spans="1:6" ht="12.75">
      <c r="A37" s="11">
        <v>37726</v>
      </c>
      <c r="B37" s="9">
        <v>180</v>
      </c>
      <c r="C37" s="9" t="s">
        <v>1</v>
      </c>
      <c r="D37" s="9" t="s">
        <v>81</v>
      </c>
      <c r="E37" s="9"/>
      <c r="F37" s="5" t="s">
        <v>15</v>
      </c>
    </row>
    <row r="38" spans="1:6" ht="12.75">
      <c r="A38" s="11">
        <v>37728</v>
      </c>
      <c r="B38" s="9">
        <v>120</v>
      </c>
      <c r="C38" s="9" t="s">
        <v>1</v>
      </c>
      <c r="D38" s="9" t="s">
        <v>83</v>
      </c>
      <c r="E38" s="9"/>
      <c r="F38" s="5" t="s">
        <v>15</v>
      </c>
    </row>
    <row r="39" spans="1:6" ht="12.75">
      <c r="A39" s="11">
        <v>37729</v>
      </c>
      <c r="B39" s="9">
        <v>150</v>
      </c>
      <c r="C39" s="9" t="s">
        <v>1</v>
      </c>
      <c r="D39" s="9" t="s">
        <v>83</v>
      </c>
      <c r="E39" s="9" t="s">
        <v>82</v>
      </c>
      <c r="F39" s="5" t="s">
        <v>15</v>
      </c>
    </row>
    <row r="40" spans="1:6" ht="12.75">
      <c r="A40" s="11">
        <v>37729</v>
      </c>
      <c r="B40" s="9">
        <v>150</v>
      </c>
      <c r="C40" s="9" t="s">
        <v>1</v>
      </c>
      <c r="D40" s="9" t="s">
        <v>81</v>
      </c>
      <c r="E40" s="9" t="s">
        <v>82</v>
      </c>
      <c r="F40" s="5" t="s">
        <v>15</v>
      </c>
    </row>
    <row r="41" spans="1:6" ht="12.75">
      <c r="A41" s="11">
        <v>37730</v>
      </c>
      <c r="B41" s="8">
        <v>120</v>
      </c>
      <c r="C41" s="8" t="s">
        <v>1</v>
      </c>
      <c r="D41" s="9" t="s">
        <v>81</v>
      </c>
      <c r="E41" s="9" t="s">
        <v>84</v>
      </c>
      <c r="F41" s="5" t="s">
        <v>15</v>
      </c>
    </row>
    <row r="42" spans="1:6" ht="12.75">
      <c r="A42" s="11"/>
      <c r="B42" s="8"/>
      <c r="C42" s="8"/>
      <c r="D42" s="12"/>
      <c r="E42" s="9"/>
      <c r="F42" s="5"/>
    </row>
  </sheetData>
  <mergeCells count="1">
    <mergeCell ref="H3:O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F7">
      <selection activeCell="H1" sqref="H1:P16"/>
    </sheetView>
  </sheetViews>
  <sheetFormatPr defaultColWidth="9.140625" defaultRowHeight="12.75"/>
  <cols>
    <col min="1" max="2" width="11.7109375" style="0" customWidth="1"/>
    <col min="3" max="3" width="16.140625" style="0" bestFit="1" customWidth="1"/>
    <col min="4" max="4" width="19.8515625" style="0" customWidth="1"/>
    <col min="5" max="5" width="51.28125" style="0" bestFit="1" customWidth="1"/>
    <col min="6" max="6" width="7.28125" style="0" bestFit="1" customWidth="1"/>
    <col min="8" max="8" width="19.421875" style="0" customWidth="1"/>
    <col min="9" max="9" width="11.140625" style="0" customWidth="1"/>
    <col min="10" max="10" width="11.57421875" style="0" customWidth="1"/>
    <col min="11" max="11" width="12.28125" style="0" customWidth="1"/>
    <col min="12" max="12" width="11.8515625" style="0" customWidth="1"/>
    <col min="13" max="13" width="12.28125" style="0" customWidth="1"/>
    <col min="14" max="14" width="2.00390625" style="0" customWidth="1"/>
    <col min="15" max="15" width="24.00390625" style="0" customWidth="1"/>
    <col min="16" max="16" width="8.7109375" style="0" customWidth="1"/>
  </cols>
  <sheetData>
    <row r="1" spans="1:16" ht="28.5" customHeight="1" thickBot="1">
      <c r="A1" s="4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14" t="s">
        <v>14</v>
      </c>
      <c r="H1" s="54" t="s">
        <v>85</v>
      </c>
      <c r="I1" s="54"/>
      <c r="J1" s="54"/>
      <c r="K1" s="55"/>
      <c r="L1" s="55"/>
      <c r="M1" s="55"/>
      <c r="O1" s="56"/>
      <c r="P1" s="56"/>
    </row>
    <row r="2" spans="1:16" ht="39.75" customHeight="1" thickBot="1" thickTop="1">
      <c r="A2" s="24">
        <v>37728</v>
      </c>
      <c r="B2" s="1">
        <v>150</v>
      </c>
      <c r="C2" s="1" t="s">
        <v>1</v>
      </c>
      <c r="D2" s="50" t="s">
        <v>19</v>
      </c>
      <c r="E2" s="21" t="s">
        <v>48</v>
      </c>
      <c r="F2" s="13" t="s">
        <v>8</v>
      </c>
      <c r="H2" s="28"/>
      <c r="I2" s="29" t="s">
        <v>32</v>
      </c>
      <c r="J2" s="30" t="s">
        <v>29</v>
      </c>
      <c r="K2" s="29" t="s">
        <v>31</v>
      </c>
      <c r="L2" s="29" t="s">
        <v>28</v>
      </c>
      <c r="M2" s="31" t="s">
        <v>44</v>
      </c>
      <c r="N2" s="32"/>
      <c r="O2" s="57" t="s">
        <v>39</v>
      </c>
      <c r="P2" s="57"/>
    </row>
    <row r="3" spans="1:16" ht="13.5" thickTop="1">
      <c r="A3" s="25">
        <v>37729</v>
      </c>
      <c r="B3" s="2">
        <v>60</v>
      </c>
      <c r="C3" s="2" t="s">
        <v>1</v>
      </c>
      <c r="D3" s="51" t="s">
        <v>19</v>
      </c>
      <c r="E3" s="22" t="s">
        <v>49</v>
      </c>
      <c r="F3" s="13" t="s">
        <v>8</v>
      </c>
      <c r="H3" s="33" t="s">
        <v>2</v>
      </c>
      <c r="I3" s="34">
        <v>630</v>
      </c>
      <c r="J3" s="35">
        <f aca="true" t="shared" si="0" ref="J3:J14">(I3/60)/4</f>
        <v>2.625</v>
      </c>
      <c r="K3" s="34">
        <v>4</v>
      </c>
      <c r="L3" s="34">
        <v>3</v>
      </c>
      <c r="M3" s="36">
        <f aca="true" t="shared" si="1" ref="M3:M9">J3/L3</f>
        <v>0.875</v>
      </c>
      <c r="O3" s="33" t="s">
        <v>33</v>
      </c>
      <c r="P3" s="34">
        <v>6</v>
      </c>
    </row>
    <row r="4" spans="1:16" ht="25.5">
      <c r="A4" s="25">
        <v>37730</v>
      </c>
      <c r="B4" s="2">
        <v>180</v>
      </c>
      <c r="C4" s="2" t="s">
        <v>1</v>
      </c>
      <c r="D4" s="52" t="s">
        <v>50</v>
      </c>
      <c r="E4" s="22" t="s">
        <v>51</v>
      </c>
      <c r="F4" s="13" t="s">
        <v>8</v>
      </c>
      <c r="H4" s="15" t="s">
        <v>11</v>
      </c>
      <c r="I4" s="9">
        <v>3520</v>
      </c>
      <c r="J4" s="37">
        <f t="shared" si="0"/>
        <v>14.666666666666666</v>
      </c>
      <c r="K4" s="9">
        <v>6</v>
      </c>
      <c r="L4" s="9">
        <v>16</v>
      </c>
      <c r="M4" s="38">
        <f t="shared" si="1"/>
        <v>0.9166666666666666</v>
      </c>
      <c r="O4" s="58" t="s">
        <v>34</v>
      </c>
      <c r="P4" s="59">
        <f>(J15/P3)</f>
        <v>11.142361111111109</v>
      </c>
    </row>
    <row r="5" spans="1:16" ht="13.5" customHeight="1">
      <c r="A5" s="20">
        <v>37728</v>
      </c>
      <c r="B5" s="7">
        <v>120</v>
      </c>
      <c r="C5" s="7" t="s">
        <v>1</v>
      </c>
      <c r="D5" s="7" t="s">
        <v>83</v>
      </c>
      <c r="E5" s="7"/>
      <c r="F5" s="13" t="s">
        <v>15</v>
      </c>
      <c r="H5" s="15" t="s">
        <v>16</v>
      </c>
      <c r="I5" s="9">
        <v>1750</v>
      </c>
      <c r="J5" s="37">
        <f t="shared" si="0"/>
        <v>7.291666666666667</v>
      </c>
      <c r="K5" s="9">
        <v>8</v>
      </c>
      <c r="L5" s="9">
        <v>11</v>
      </c>
      <c r="M5" s="38">
        <f t="shared" si="1"/>
        <v>0.662878787878788</v>
      </c>
      <c r="O5" s="58"/>
      <c r="P5" s="59"/>
    </row>
    <row r="6" spans="1:16" ht="12.75">
      <c r="A6" s="20">
        <v>37729</v>
      </c>
      <c r="B6" s="7">
        <v>150</v>
      </c>
      <c r="C6" s="7" t="s">
        <v>1</v>
      </c>
      <c r="D6" s="7" t="s">
        <v>83</v>
      </c>
      <c r="E6" s="7" t="s">
        <v>82</v>
      </c>
      <c r="F6" s="13" t="s">
        <v>15</v>
      </c>
      <c r="H6" s="15" t="s">
        <v>9</v>
      </c>
      <c r="I6" s="9">
        <v>4950</v>
      </c>
      <c r="J6" s="37">
        <f t="shared" si="0"/>
        <v>20.625</v>
      </c>
      <c r="K6" s="9">
        <v>9</v>
      </c>
      <c r="L6" s="9">
        <v>22</v>
      </c>
      <c r="M6" s="38">
        <f t="shared" si="1"/>
        <v>0.9375</v>
      </c>
      <c r="O6" s="15" t="s">
        <v>35</v>
      </c>
      <c r="P6" s="9">
        <v>10</v>
      </c>
    </row>
    <row r="7" spans="1:16" ht="12.75">
      <c r="A7" s="20">
        <v>37730</v>
      </c>
      <c r="B7" s="6">
        <v>240</v>
      </c>
      <c r="C7" s="6" t="s">
        <v>68</v>
      </c>
      <c r="D7" s="7" t="s">
        <v>11</v>
      </c>
      <c r="E7" s="10" t="s">
        <v>69</v>
      </c>
      <c r="F7" s="13" t="s">
        <v>12</v>
      </c>
      <c r="H7" s="15" t="s">
        <v>18</v>
      </c>
      <c r="I7" s="9">
        <v>210</v>
      </c>
      <c r="J7" s="37">
        <f t="shared" si="0"/>
        <v>0.875</v>
      </c>
      <c r="K7" s="9">
        <v>7</v>
      </c>
      <c r="L7" s="9">
        <v>7</v>
      </c>
      <c r="M7" s="38">
        <f t="shared" si="1"/>
        <v>0.125</v>
      </c>
      <c r="O7" s="15" t="s">
        <v>36</v>
      </c>
      <c r="P7" s="38">
        <f>(P3/P6)</f>
        <v>0.6</v>
      </c>
    </row>
    <row r="8" spans="1:16" ht="12.75" customHeight="1">
      <c r="A8" s="11">
        <v>37728</v>
      </c>
      <c r="B8" s="8">
        <v>170</v>
      </c>
      <c r="C8" s="8" t="s">
        <v>1</v>
      </c>
      <c r="D8" s="9" t="s">
        <v>47</v>
      </c>
      <c r="E8" s="12" t="s">
        <v>78</v>
      </c>
      <c r="F8" s="13" t="s">
        <v>13</v>
      </c>
      <c r="H8" s="15" t="s">
        <v>42</v>
      </c>
      <c r="I8" s="9">
        <v>1060</v>
      </c>
      <c r="J8" s="37">
        <f t="shared" si="0"/>
        <v>4.416666666666667</v>
      </c>
      <c r="K8" s="9">
        <v>6</v>
      </c>
      <c r="L8" s="9">
        <v>6</v>
      </c>
      <c r="M8" s="38">
        <f t="shared" si="1"/>
        <v>0.7361111111111112</v>
      </c>
      <c r="O8" s="58" t="s">
        <v>37</v>
      </c>
      <c r="P8" s="61">
        <f>(L16)</f>
        <v>0.6892182130584191</v>
      </c>
    </row>
    <row r="9" spans="1:16" ht="25.5">
      <c r="A9" s="11">
        <v>37727</v>
      </c>
      <c r="B9" s="8">
        <v>150</v>
      </c>
      <c r="C9" s="8" t="s">
        <v>1</v>
      </c>
      <c r="D9" s="9" t="s">
        <v>16</v>
      </c>
      <c r="E9" s="12" t="s">
        <v>75</v>
      </c>
      <c r="F9" s="13" t="s">
        <v>13</v>
      </c>
      <c r="H9" s="15" t="s">
        <v>20</v>
      </c>
      <c r="I9" s="9">
        <v>1715</v>
      </c>
      <c r="J9" s="37">
        <f t="shared" si="0"/>
        <v>7.145833333333333</v>
      </c>
      <c r="K9" s="9">
        <v>6</v>
      </c>
      <c r="L9" s="9">
        <v>10</v>
      </c>
      <c r="M9" s="38">
        <f t="shared" si="1"/>
        <v>0.7145833333333333</v>
      </c>
      <c r="O9" s="58"/>
      <c r="P9" s="61"/>
    </row>
    <row r="10" spans="1:16" ht="12.75" customHeight="1">
      <c r="A10" s="11">
        <v>37728</v>
      </c>
      <c r="B10" s="8">
        <v>60</v>
      </c>
      <c r="C10" s="8" t="s">
        <v>1</v>
      </c>
      <c r="D10" s="9" t="s">
        <v>16</v>
      </c>
      <c r="E10" s="12" t="s">
        <v>76</v>
      </c>
      <c r="F10" s="13" t="s">
        <v>13</v>
      </c>
      <c r="H10" s="15" t="s">
        <v>40</v>
      </c>
      <c r="I10" s="9">
        <v>0</v>
      </c>
      <c r="J10" s="37">
        <f t="shared" si="0"/>
        <v>0</v>
      </c>
      <c r="K10" s="9">
        <v>1</v>
      </c>
      <c r="L10" s="9">
        <v>0</v>
      </c>
      <c r="M10" s="38">
        <v>0</v>
      </c>
      <c r="O10" s="58" t="s">
        <v>38</v>
      </c>
      <c r="P10" s="59">
        <f>(L15/P4)</f>
        <v>8.705515736989717</v>
      </c>
    </row>
    <row r="11" spans="1:16" ht="12.75">
      <c r="A11" s="11">
        <v>37729</v>
      </c>
      <c r="B11" s="8">
        <v>60</v>
      </c>
      <c r="C11" s="8" t="s">
        <v>1</v>
      </c>
      <c r="D11" s="9" t="s">
        <v>16</v>
      </c>
      <c r="E11" s="12" t="s">
        <v>79</v>
      </c>
      <c r="F11" s="13" t="s">
        <v>13</v>
      </c>
      <c r="H11" s="15" t="s">
        <v>41</v>
      </c>
      <c r="I11" s="9">
        <v>250</v>
      </c>
      <c r="J11" s="37">
        <f t="shared" si="0"/>
        <v>1.0416666666666667</v>
      </c>
      <c r="K11" s="9">
        <v>2</v>
      </c>
      <c r="L11" s="9">
        <v>2</v>
      </c>
      <c r="M11" s="38">
        <f>J11/L11</f>
        <v>0.5208333333333334</v>
      </c>
      <c r="O11" s="58"/>
      <c r="P11" s="59"/>
    </row>
    <row r="12" spans="1:16" ht="12.75">
      <c r="A12" s="11">
        <v>37725</v>
      </c>
      <c r="B12" s="9">
        <v>120</v>
      </c>
      <c r="C12" s="9" t="s">
        <v>1</v>
      </c>
      <c r="D12" s="9" t="s">
        <v>81</v>
      </c>
      <c r="E12" s="9" t="s">
        <v>82</v>
      </c>
      <c r="F12" s="13" t="s">
        <v>15</v>
      </c>
      <c r="H12" s="15" t="s">
        <v>21</v>
      </c>
      <c r="I12" s="9">
        <v>280</v>
      </c>
      <c r="J12" s="37">
        <f t="shared" si="0"/>
        <v>1.1666666666666667</v>
      </c>
      <c r="K12" s="9">
        <v>2</v>
      </c>
      <c r="L12" s="9">
        <v>2</v>
      </c>
      <c r="M12" s="38">
        <f>J12/L12</f>
        <v>0.5833333333333334</v>
      </c>
      <c r="O12" s="58"/>
      <c r="P12" s="59"/>
    </row>
    <row r="13" spans="1:16" ht="12.75">
      <c r="A13" s="11">
        <v>37726</v>
      </c>
      <c r="B13" s="9">
        <v>180</v>
      </c>
      <c r="C13" s="9" t="s">
        <v>1</v>
      </c>
      <c r="D13" s="9" t="s">
        <v>81</v>
      </c>
      <c r="E13" s="9"/>
      <c r="F13" s="13" t="s">
        <v>15</v>
      </c>
      <c r="H13" s="39" t="s">
        <v>22</v>
      </c>
      <c r="I13" s="9">
        <v>0</v>
      </c>
      <c r="J13" s="37">
        <f t="shared" si="0"/>
        <v>0</v>
      </c>
      <c r="K13" s="9">
        <v>2</v>
      </c>
      <c r="L13" s="9">
        <v>2</v>
      </c>
      <c r="M13" s="38">
        <f>J13/L13</f>
        <v>0</v>
      </c>
      <c r="O13" s="58"/>
      <c r="P13" s="59"/>
    </row>
    <row r="14" spans="1:16" ht="12.75" customHeight="1">
      <c r="A14" s="11">
        <v>37729</v>
      </c>
      <c r="B14" s="9">
        <v>150</v>
      </c>
      <c r="C14" s="9" t="s">
        <v>1</v>
      </c>
      <c r="D14" s="9" t="s">
        <v>81</v>
      </c>
      <c r="E14" s="9" t="s">
        <v>82</v>
      </c>
      <c r="F14" s="13" t="s">
        <v>15</v>
      </c>
      <c r="H14" s="40" t="s">
        <v>47</v>
      </c>
      <c r="I14" s="26">
        <v>1680</v>
      </c>
      <c r="J14" s="47">
        <f t="shared" si="0"/>
        <v>7</v>
      </c>
      <c r="K14" s="26">
        <v>0</v>
      </c>
      <c r="L14" s="26">
        <v>16</v>
      </c>
      <c r="M14" s="48">
        <f>J14/L14</f>
        <v>0.4375</v>
      </c>
      <c r="O14" s="58" t="s">
        <v>43</v>
      </c>
      <c r="P14" s="59">
        <f>(P6-P10)*P4</f>
        <v>14.423611111111098</v>
      </c>
    </row>
    <row r="15" spans="1:16" ht="12.75">
      <c r="A15" s="11">
        <v>37730</v>
      </c>
      <c r="B15" s="8">
        <v>120</v>
      </c>
      <c r="C15" s="8" t="s">
        <v>1</v>
      </c>
      <c r="D15" s="9" t="s">
        <v>81</v>
      </c>
      <c r="E15" s="9" t="s">
        <v>84</v>
      </c>
      <c r="F15" s="13" t="s">
        <v>15</v>
      </c>
      <c r="H15" s="49" t="s">
        <v>27</v>
      </c>
      <c r="I15" s="44">
        <f>SUM(I3:I14)</f>
        <v>16045</v>
      </c>
      <c r="J15" s="45">
        <f>SUM(J3:J14)</f>
        <v>66.85416666666666</v>
      </c>
      <c r="K15" s="44">
        <f>SUM(K3:K14)</f>
        <v>53</v>
      </c>
      <c r="L15" s="44">
        <f>SUM(L3:L14)</f>
        <v>97</v>
      </c>
      <c r="M15" s="46">
        <f>J15/L15</f>
        <v>0.6892182130584191</v>
      </c>
      <c r="N15" s="42"/>
      <c r="O15" s="60"/>
      <c r="P15" s="59"/>
    </row>
    <row r="16" spans="1:15" ht="25.5" customHeight="1">
      <c r="A16" s="20">
        <v>37725</v>
      </c>
      <c r="B16" s="6">
        <v>30</v>
      </c>
      <c r="C16" s="6" t="s">
        <v>1</v>
      </c>
      <c r="D16" s="10" t="s">
        <v>9</v>
      </c>
      <c r="E16" s="10" t="s">
        <v>26</v>
      </c>
      <c r="F16" s="5" t="s">
        <v>10</v>
      </c>
      <c r="H16" s="40" t="s">
        <v>30</v>
      </c>
      <c r="I16" s="15"/>
      <c r="J16" s="15"/>
      <c r="K16" s="41">
        <f>(J15/K15)</f>
        <v>1.2613993710691822</v>
      </c>
      <c r="L16" s="41">
        <f>(J15/L15)</f>
        <v>0.6892182130584191</v>
      </c>
      <c r="M16" s="41"/>
      <c r="O16" s="42"/>
    </row>
    <row r="17" spans="1:15" ht="12.75">
      <c r="A17" s="20">
        <v>37729</v>
      </c>
      <c r="B17" s="8">
        <v>180</v>
      </c>
      <c r="C17" s="8" t="s">
        <v>1</v>
      </c>
      <c r="D17" s="12" t="s">
        <v>9</v>
      </c>
      <c r="E17" s="12" t="s">
        <v>26</v>
      </c>
      <c r="F17" s="5" t="s">
        <v>10</v>
      </c>
      <c r="O17" s="42"/>
    </row>
    <row r="18" spans="1:15" ht="12.75">
      <c r="A18" s="11">
        <v>37728</v>
      </c>
      <c r="B18" s="8">
        <v>60</v>
      </c>
      <c r="C18" s="8" t="s">
        <v>1</v>
      </c>
      <c r="D18" s="9" t="s">
        <v>9</v>
      </c>
      <c r="E18" s="12" t="s">
        <v>77</v>
      </c>
      <c r="F18" s="5" t="s">
        <v>13</v>
      </c>
      <c r="O18" s="42"/>
    </row>
    <row r="19" spans="1:15" ht="12.75">
      <c r="A19" s="11">
        <v>37727</v>
      </c>
      <c r="B19" s="8">
        <v>100</v>
      </c>
      <c r="C19" s="8" t="s">
        <v>0</v>
      </c>
      <c r="D19" s="26" t="s">
        <v>25</v>
      </c>
      <c r="E19" s="12" t="s">
        <v>74</v>
      </c>
      <c r="F19" s="5" t="s">
        <v>13</v>
      </c>
      <c r="O19" s="42"/>
    </row>
    <row r="20" spans="1:16" ht="12.75">
      <c r="A20" s="11">
        <v>37725</v>
      </c>
      <c r="B20" s="8">
        <v>30</v>
      </c>
      <c r="C20" s="8" t="s">
        <v>72</v>
      </c>
      <c r="D20" s="9"/>
      <c r="E20" s="12" t="s">
        <v>73</v>
      </c>
      <c r="F20" s="5" t="s">
        <v>13</v>
      </c>
      <c r="O20" s="27"/>
      <c r="P20" s="42"/>
    </row>
    <row r="21" spans="1:15" ht="12.75">
      <c r="A21" s="11">
        <v>37724</v>
      </c>
      <c r="B21" s="8">
        <v>60</v>
      </c>
      <c r="C21" s="8" t="s">
        <v>0</v>
      </c>
      <c r="D21" s="12"/>
      <c r="E21" s="12" t="s">
        <v>46</v>
      </c>
      <c r="F21" s="5" t="s">
        <v>10</v>
      </c>
      <c r="O21" s="42"/>
    </row>
    <row r="22" spans="1:15" ht="12.75">
      <c r="A22" s="11">
        <v>37725</v>
      </c>
      <c r="B22" s="8">
        <v>60</v>
      </c>
      <c r="C22" s="8" t="s">
        <v>0</v>
      </c>
      <c r="D22" s="12"/>
      <c r="E22" s="12" t="s">
        <v>52</v>
      </c>
      <c r="F22" s="5" t="s">
        <v>10</v>
      </c>
      <c r="O22" s="42"/>
    </row>
    <row r="23" spans="1:15" ht="12.75">
      <c r="A23" s="11">
        <v>37728</v>
      </c>
      <c r="B23" s="8">
        <v>30</v>
      </c>
      <c r="C23" s="8" t="s">
        <v>0</v>
      </c>
      <c r="D23" s="12"/>
      <c r="E23" s="12" t="s">
        <v>57</v>
      </c>
      <c r="F23" s="5" t="s">
        <v>10</v>
      </c>
      <c r="O23" s="42"/>
    </row>
    <row r="24" spans="1:15" ht="12.75">
      <c r="A24" s="11">
        <v>37730</v>
      </c>
      <c r="B24" s="8">
        <v>60</v>
      </c>
      <c r="C24" s="8" t="s">
        <v>0</v>
      </c>
      <c r="D24" s="9"/>
      <c r="E24" s="12" t="s">
        <v>67</v>
      </c>
      <c r="F24" s="5" t="s">
        <v>12</v>
      </c>
      <c r="O24" s="42"/>
    </row>
    <row r="25" spans="1:15" ht="12.75">
      <c r="A25" s="20">
        <v>37727</v>
      </c>
      <c r="B25" s="6">
        <v>120</v>
      </c>
      <c r="C25" s="6" t="s">
        <v>63</v>
      </c>
      <c r="D25" s="7"/>
      <c r="E25" s="10" t="s">
        <v>64</v>
      </c>
      <c r="F25" s="5" t="s">
        <v>12</v>
      </c>
      <c r="O25" s="42"/>
    </row>
    <row r="26" spans="1:15" ht="12.75">
      <c r="A26" s="20">
        <v>37728</v>
      </c>
      <c r="B26" s="6">
        <v>30</v>
      </c>
      <c r="C26" s="6" t="s">
        <v>63</v>
      </c>
      <c r="D26" s="7"/>
      <c r="E26" s="10" t="s">
        <v>66</v>
      </c>
      <c r="F26" s="5" t="s">
        <v>12</v>
      </c>
      <c r="O26" s="42"/>
    </row>
    <row r="27" spans="1:15" ht="12.75">
      <c r="A27" s="11">
        <v>37729</v>
      </c>
      <c r="B27" s="8">
        <v>120</v>
      </c>
      <c r="C27" s="8" t="s">
        <v>63</v>
      </c>
      <c r="D27" s="9"/>
      <c r="E27" s="12" t="s">
        <v>64</v>
      </c>
      <c r="F27" s="5" t="s">
        <v>12</v>
      </c>
      <c r="O27" s="42"/>
    </row>
    <row r="28" spans="1:15" ht="12.75">
      <c r="A28" s="11">
        <v>37727</v>
      </c>
      <c r="B28" s="8">
        <v>240</v>
      </c>
      <c r="C28" s="8" t="s">
        <v>54</v>
      </c>
      <c r="D28" s="53"/>
      <c r="E28" s="12" t="s">
        <v>55</v>
      </c>
      <c r="F28" s="5" t="s">
        <v>10</v>
      </c>
      <c r="O28" s="42"/>
    </row>
    <row r="29" spans="1:15" ht="12.75">
      <c r="A29" s="11">
        <v>37728</v>
      </c>
      <c r="B29" s="8">
        <v>120</v>
      </c>
      <c r="C29" s="8" t="s">
        <v>54</v>
      </c>
      <c r="D29" s="12"/>
      <c r="E29" s="12" t="s">
        <v>56</v>
      </c>
      <c r="F29" s="5" t="s">
        <v>10</v>
      </c>
      <c r="O29" s="42"/>
    </row>
    <row r="30" spans="1:15" ht="12.75">
      <c r="A30" s="11">
        <v>37728</v>
      </c>
      <c r="B30" s="8">
        <v>30</v>
      </c>
      <c r="C30" s="8" t="s">
        <v>54</v>
      </c>
      <c r="D30" s="12"/>
      <c r="E30" s="12" t="s">
        <v>58</v>
      </c>
      <c r="F30" s="5" t="s">
        <v>10</v>
      </c>
      <c r="O30" s="42"/>
    </row>
    <row r="31" spans="1:15" ht="12.75">
      <c r="A31" s="11">
        <v>37728</v>
      </c>
      <c r="B31" s="8">
        <v>180</v>
      </c>
      <c r="C31" s="8" t="s">
        <v>54</v>
      </c>
      <c r="D31" s="12"/>
      <c r="E31" s="12" t="s">
        <v>59</v>
      </c>
      <c r="F31" s="5" t="s">
        <v>10</v>
      </c>
      <c r="O31" s="42"/>
    </row>
    <row r="32" spans="1:15" ht="12.75">
      <c r="A32" s="11">
        <v>37729</v>
      </c>
      <c r="B32" s="8">
        <v>60</v>
      </c>
      <c r="C32" s="8" t="s">
        <v>54</v>
      </c>
      <c r="D32" s="12"/>
      <c r="E32" s="12" t="s">
        <v>60</v>
      </c>
      <c r="F32" s="5" t="s">
        <v>10</v>
      </c>
      <c r="O32" s="42"/>
    </row>
    <row r="33" spans="1:15" ht="12.75">
      <c r="A33" s="11">
        <v>37725</v>
      </c>
      <c r="B33" s="8">
        <v>90</v>
      </c>
      <c r="C33" s="8" t="s">
        <v>47</v>
      </c>
      <c r="D33" s="9"/>
      <c r="E33" s="12"/>
      <c r="F33" s="5" t="s">
        <v>12</v>
      </c>
      <c r="O33" s="42"/>
    </row>
    <row r="34" spans="1:15" ht="12.75">
      <c r="A34" s="11">
        <v>37724</v>
      </c>
      <c r="B34" s="8">
        <v>60</v>
      </c>
      <c r="C34" s="8" t="s">
        <v>47</v>
      </c>
      <c r="D34" s="9"/>
      <c r="E34" s="12" t="s">
        <v>70</v>
      </c>
      <c r="F34" s="5" t="s">
        <v>13</v>
      </c>
      <c r="O34" s="42"/>
    </row>
    <row r="35" spans="1:15" ht="12.75">
      <c r="A35" s="11">
        <v>37725</v>
      </c>
      <c r="B35" s="8">
        <v>120</v>
      </c>
      <c r="C35" s="8" t="s">
        <v>47</v>
      </c>
      <c r="D35" s="9"/>
      <c r="E35" s="12" t="s">
        <v>71</v>
      </c>
      <c r="F35" s="5" t="s">
        <v>13</v>
      </c>
      <c r="O35" s="42"/>
    </row>
    <row r="36" spans="1:6" ht="12.75">
      <c r="A36" s="11">
        <v>37729</v>
      </c>
      <c r="B36" s="8">
        <v>240</v>
      </c>
      <c r="C36" s="8" t="s">
        <v>47</v>
      </c>
      <c r="D36" s="9"/>
      <c r="E36" s="12" t="s">
        <v>80</v>
      </c>
      <c r="F36" s="5" t="s">
        <v>13</v>
      </c>
    </row>
    <row r="37" spans="1:6" ht="12.75">
      <c r="A37" s="11">
        <v>37726</v>
      </c>
      <c r="B37" s="8">
        <v>60</v>
      </c>
      <c r="C37" s="8" t="s">
        <v>61</v>
      </c>
      <c r="D37" s="9"/>
      <c r="E37" s="12"/>
      <c r="F37" s="5" t="s">
        <v>12</v>
      </c>
    </row>
    <row r="38" spans="1:6" ht="12.75">
      <c r="A38" s="11">
        <v>37726</v>
      </c>
      <c r="B38" s="8">
        <v>60</v>
      </c>
      <c r="C38" s="8" t="s">
        <v>53</v>
      </c>
      <c r="D38" s="12"/>
      <c r="E38" s="12"/>
      <c r="F38" s="5" t="s">
        <v>10</v>
      </c>
    </row>
    <row r="39" spans="1:6" ht="12.75">
      <c r="A39" s="11">
        <v>37727</v>
      </c>
      <c r="B39" s="8">
        <v>180</v>
      </c>
      <c r="C39" s="8" t="s">
        <v>23</v>
      </c>
      <c r="D39" s="9"/>
      <c r="E39" s="12" t="s">
        <v>62</v>
      </c>
      <c r="F39" s="5" t="s">
        <v>12</v>
      </c>
    </row>
    <row r="40" spans="1:6" ht="12.75">
      <c r="A40" s="11">
        <v>37728</v>
      </c>
      <c r="B40" s="8">
        <v>120</v>
      </c>
      <c r="C40" s="8" t="s">
        <v>23</v>
      </c>
      <c r="D40" s="9"/>
      <c r="E40" s="12" t="s">
        <v>65</v>
      </c>
      <c r="F40" s="5" t="s">
        <v>12</v>
      </c>
    </row>
    <row r="41" spans="1:6" ht="12.75">
      <c r="A41" s="11"/>
      <c r="B41" s="9"/>
      <c r="C41" s="9"/>
      <c r="D41" s="9"/>
      <c r="E41" s="9"/>
      <c r="F41" s="5"/>
    </row>
  </sheetData>
  <mergeCells count="11">
    <mergeCell ref="O14:O15"/>
    <mergeCell ref="P14:P15"/>
    <mergeCell ref="O8:O9"/>
    <mergeCell ref="P8:P9"/>
    <mergeCell ref="O10:O13"/>
    <mergeCell ref="P10:P13"/>
    <mergeCell ref="H1:M1"/>
    <mergeCell ref="O1:P1"/>
    <mergeCell ref="O2:P2"/>
    <mergeCell ref="O4:O5"/>
    <mergeCell ref="P4:P5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Plaisted</dc:creator>
  <cp:keywords/>
  <dc:description/>
  <cp:lastModifiedBy>Jason Plaisted</cp:lastModifiedBy>
  <dcterms:created xsi:type="dcterms:W3CDTF">2003-03-17T04:05:25Z</dcterms:created>
  <dcterms:modified xsi:type="dcterms:W3CDTF">2003-04-21T18:59:56Z</dcterms:modified>
  <cp:category/>
  <cp:version/>
  <cp:contentType/>
  <cp:contentStatus/>
</cp:coreProperties>
</file>