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637" firstSheet="6" activeTab="22"/>
  </bookViews>
  <sheets>
    <sheet name="Instructions" sheetId="1" r:id="rId1"/>
    <sheet name="Example" sheetId="2" r:id="rId2"/>
    <sheet name="1-Wk1" sheetId="3" r:id="rId3"/>
    <sheet name="1-Wk2" sheetId="4" r:id="rId4"/>
    <sheet name="1-Wk3" sheetId="5" r:id="rId5"/>
    <sheet name="1-Wk4" sheetId="6" r:id="rId6"/>
    <sheet name="1-Wk5" sheetId="7" r:id="rId7"/>
    <sheet name="1-Wk6" sheetId="8" r:id="rId8"/>
    <sheet name="1-Wk7" sheetId="9" r:id="rId9"/>
    <sheet name="1-Wk8" sheetId="10" r:id="rId10"/>
    <sheet name="1-Wk9" sheetId="11" r:id="rId11"/>
    <sheet name="1-Wk10" sheetId="12" r:id="rId12"/>
    <sheet name="1-Finals" sheetId="13" r:id="rId13"/>
    <sheet name="2-Wk1" sheetId="14" r:id="rId14"/>
    <sheet name="2-Wk2" sheetId="15" r:id="rId15"/>
    <sheet name="2-Wk3" sheetId="16" r:id="rId16"/>
    <sheet name="2-Wk4" sheetId="17" r:id="rId17"/>
    <sheet name="2-Wk5" sheetId="18" r:id="rId18"/>
    <sheet name="2-Wk6" sheetId="19" r:id="rId19"/>
    <sheet name="2-Wk7" sheetId="20" r:id="rId20"/>
    <sheet name="2-Wk8" sheetId="21" r:id="rId21"/>
    <sheet name="2-Wk9" sheetId="22" r:id="rId22"/>
    <sheet name="2-Wk10" sheetId="23" r:id="rId23"/>
    <sheet name="2-Finals" sheetId="24" r:id="rId24"/>
    <sheet name="AllData" sheetId="25" r:id="rId25"/>
  </sheets>
  <definedNames>
    <definedName name="Name">'Instructions'!$B$1</definedName>
    <definedName name="t1_2e">'AllData'!$B$2</definedName>
    <definedName name="T1Data">'AllData'!$A$2:$U$2</definedName>
    <definedName name="T1FinalsAct">'1-Finals'!$B$13</definedName>
    <definedName name="T1FinalsEst">'1-Finals'!$C$13</definedName>
    <definedName name="T1Wk10Act">'1-Wk10'!$B$13</definedName>
    <definedName name="T1Wk10Est">'1-Wk10'!$C$13</definedName>
    <definedName name="T1Wk1Act">'1-Wk1'!$B$13</definedName>
    <definedName name="T1Wk2Act">'1-Wk2'!$B$13</definedName>
    <definedName name="T1Wk2Est">'1-Wk2'!$C$13</definedName>
    <definedName name="T1Wk3Act">'1-Wk3'!$B$13</definedName>
    <definedName name="T1Wk3Est">'1-Wk3'!$C$13</definedName>
    <definedName name="T1Wk4Act">'1-Wk4'!$B$13</definedName>
    <definedName name="T1Wk4Est">'1-Wk4'!$C$13</definedName>
    <definedName name="T1Wk5Act">'1-Wk5'!$B$13</definedName>
    <definedName name="T1Wk5Est">'1-Wk5'!$C$13</definedName>
    <definedName name="T1Wk6Act">'1-Wk6'!$B$13</definedName>
    <definedName name="T1Wk6Est">'1-Wk6'!$C$13</definedName>
    <definedName name="T1Wk7Act">'1-Wk7'!$B$13</definedName>
    <definedName name="T1Wk7Est">'1-Wk7'!$C$13</definedName>
    <definedName name="T1Wk8Act">'1-Wk8'!$B$13</definedName>
    <definedName name="T1Wk8Est">'1-Wk8'!$C$13</definedName>
    <definedName name="T1Wk9Act">'1-Wk9'!$B$13</definedName>
    <definedName name="T1Wk9Est">'1-Wk9'!$C$13</definedName>
    <definedName name="T2Data">'AllData'!$A$5:$V$5</definedName>
    <definedName name="T2FinalsAct">'2-Finals'!$B$13</definedName>
    <definedName name="T2FinalsEst">'2-Finals'!$C$13</definedName>
    <definedName name="T2Wk10Act">'2-Wk10'!$B$13</definedName>
    <definedName name="T2Wk10Est">'2-Wk10'!$C$13</definedName>
    <definedName name="T2Wk1Act">'2-Wk1'!$B$13</definedName>
    <definedName name="T2Wk1Est">'2-Wk1'!$C$13</definedName>
    <definedName name="T2Wk2Act">'2-Wk2'!$B$13</definedName>
    <definedName name="T2Wk2Est">'2-Wk2'!$C$13</definedName>
    <definedName name="T2Wk3Act">'2-Wk3'!$B$13</definedName>
    <definedName name="T2Wk3Est">'2-Wk3'!$C$13</definedName>
    <definedName name="T2Wk4Act">'2-Wk4'!$B$13</definedName>
    <definedName name="T2Wk4Est">'2-Wk4'!$C$13</definedName>
    <definedName name="T2Wk5Act">'2-Wk5'!$B$13</definedName>
    <definedName name="T2Wk5Est">'2-Wk5'!$C$13</definedName>
    <definedName name="T2Wk6Act">'2-Wk6'!$B$13</definedName>
    <definedName name="T2Wk6Est">'2-Wk6'!$C$13</definedName>
    <definedName name="T2Wk7Act">'2-Wk7'!$B$13</definedName>
    <definedName name="T2Wk7Est">'2-Wk7'!$C$13</definedName>
    <definedName name="T2Wk8Act">'2-Wk8'!$B$13</definedName>
    <definedName name="T2Wk8Est">'2-Wk8'!$C$13</definedName>
    <definedName name="T2Wk9Act">'2-Wk9'!$B$13</definedName>
    <definedName name="T2Wk9Est">'2-Wk9'!$C$13</definedName>
  </definedNames>
  <calcPr fullCalcOnLoad="1"/>
</workbook>
</file>

<file path=xl/sharedStrings.xml><?xml version="1.0" encoding="utf-8"?>
<sst xmlns="http://schemas.openxmlformats.org/spreadsheetml/2006/main" count="501" uniqueCount="168">
  <si>
    <t>Under "Accomplished this week"</t>
  </si>
  <si>
    <t>Under "Planned for next week"</t>
  </si>
  <si>
    <t>Under "Issues"</t>
  </si>
  <si>
    <t>Enter any unexpected problems you encountered</t>
  </si>
  <si>
    <t>Enter any issues that require discussion with your team</t>
  </si>
  <si>
    <t>May need help coding error-handling subsystem</t>
  </si>
  <si>
    <t>Enter unfinished tasks from this week that you will continue next week</t>
  </si>
  <si>
    <t>Enter other planned tasks for next week</t>
  </si>
  <si>
    <t>TOTAL TIME</t>
  </si>
  <si>
    <t>EST</t>
  </si>
  <si>
    <t>ACT</t>
  </si>
  <si>
    <t>Instructions</t>
  </si>
  <si>
    <t>Accomplished this week</t>
  </si>
  <si>
    <t>Planned for next week</t>
  </si>
  <si>
    <t>Issues</t>
  </si>
  <si>
    <t>Task</t>
  </si>
  <si>
    <t>Done?</t>
  </si>
  <si>
    <t>Y</t>
  </si>
  <si>
    <t>Hard disk on my computer died, had to restore from backup</t>
  </si>
  <si>
    <t>Team is having trouble finding time to meet together</t>
  </si>
  <si>
    <t>At the end of each week:</t>
  </si>
  <si>
    <t>Add any other tasks you worked on this week</t>
  </si>
  <si>
    <t>Your Name:</t>
  </si>
  <si>
    <t>Tasks and estimates will copy to next week's accomplished section</t>
  </si>
  <si>
    <t>Make sure planned tasks from last week copied correctly with estimated times</t>
  </si>
  <si>
    <t>First Term - Week 1</t>
  </si>
  <si>
    <t>First Term - Week 2</t>
  </si>
  <si>
    <t>First Term - Week 3</t>
  </si>
  <si>
    <t>First Term - Week 4</t>
  </si>
  <si>
    <t>First Term - Week 5</t>
  </si>
  <si>
    <t>First Term - Week 6</t>
  </si>
  <si>
    <t>First Term - Week 7</t>
  </si>
  <si>
    <t>First Term - Week 8</t>
  </si>
  <si>
    <t>First Term - Week 9</t>
  </si>
  <si>
    <t>First Term - Week 10</t>
  </si>
  <si>
    <t>First Term - Finals Week</t>
  </si>
  <si>
    <t>Second Term - Finals Week</t>
  </si>
  <si>
    <t>Second Term - Week 10</t>
  </si>
  <si>
    <t>Second Term - Week 9</t>
  </si>
  <si>
    <t>Second Term - Week 8</t>
  </si>
  <si>
    <t>Second Term - Week 7</t>
  </si>
  <si>
    <t>Second Term - Week 6</t>
  </si>
  <si>
    <t>Second Term - Week 5</t>
  </si>
  <si>
    <t>Second Term - Week 4</t>
  </si>
  <si>
    <t>Second Term - Week 3</t>
  </si>
  <si>
    <t>Second Term - Week 2</t>
  </si>
  <si>
    <t>Second Term - Week 1</t>
  </si>
  <si>
    <t>t2-1a</t>
  </si>
  <si>
    <t>t2-1e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</si>
  <si>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</si>
  <si>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</si>
  <si>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</si>
  <si>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</si>
  <si>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</si>
  <si>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</si>
  <si>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</si>
  <si>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</si>
  <si>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</si>
  <si>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</si>
  <si>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</si>
  <si>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</si>
  <si>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</si>
  <si>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</si>
  <si>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</si>
  <si>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</si>
  <si>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</si>
  <si>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</si>
  <si>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</si>
  <si>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</si>
  <si>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</si>
  <si>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</si>
  <si>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</si>
  <si>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</si>
  <si>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</si>
  <si>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</si>
  <si>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</si>
  <si>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</si>
  <si>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</si>
  <si>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</si>
  <si>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</si>
  <si>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</si>
  <si>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</si>
  <si>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</si>
  <si>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</si>
  <si>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</si>
  <si>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</si>
  <si>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</si>
  <si>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</si>
  <si>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</si>
  <si>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</si>
  <si>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Estimate the time you will spend on each task.  Estimate your time in minutes or hours down to the 1/4 hour.</t>
  </si>
  <si>
    <t>Enter your name above.</t>
  </si>
  <si>
    <t>Attended expectations talk</t>
  </si>
  <si>
    <t>Prepared for first meeting with sponsor</t>
  </si>
  <si>
    <t>Met with sponsor</t>
  </si>
  <si>
    <t>Researched webservices</t>
  </si>
  <si>
    <t>Team meeting to assign initial roles and responsibilities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</si>
  <si>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</si>
  <si>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</si>
  <si>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</si>
  <si>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</si>
  <si>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</si>
  <si>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Fill in the actual amount of time spent on each task and indicate whether it is done.</t>
  </si>
  <si>
    <t>Teams seem to relate better to times in hours down to the 1/4 hour, but feel free to use minutes if that has more meaning to you.</t>
  </si>
  <si>
    <t>Leight, Jonathon</t>
  </si>
  <si>
    <t>Attended senion project informational meeting</t>
  </si>
  <si>
    <t>Read the proejct description document</t>
  </si>
  <si>
    <t>Attended the first weekly project meeting</t>
  </si>
  <si>
    <t>N</t>
  </si>
  <si>
    <t>Worked with the current system to try and understand how it works</t>
  </si>
  <si>
    <t>Weekly team meeting</t>
  </si>
  <si>
    <t>Set up team SE account</t>
  </si>
  <si>
    <t>Set up project website</t>
  </si>
  <si>
    <t>Do more research on the current application</t>
  </si>
  <si>
    <t>Set up the project website</t>
  </si>
  <si>
    <t>Pick up the team account information</t>
  </si>
  <si>
    <t>Work on the proposal document</t>
  </si>
  <si>
    <t>Kurt on vacation</t>
  </si>
  <si>
    <t>Kurt not in his office when we need him</t>
  </si>
  <si>
    <t>Learn C#/MVC3</t>
  </si>
  <si>
    <t>Finish first draft of requirements document</t>
  </si>
  <si>
    <t>Finish final draft of project proposal document</t>
  </si>
  <si>
    <t>Add information to the project website</t>
  </si>
  <si>
    <t>Meeting to work on documents</t>
  </si>
  <si>
    <t>Work on second draft of requirements document</t>
  </si>
  <si>
    <t>Work on final draft of requirements document</t>
  </si>
  <si>
    <t>Update the team website with the new documents</t>
  </si>
  <si>
    <t>Work on architecture palnning</t>
  </si>
  <si>
    <t>Work on setting up VCS correctly</t>
  </si>
  <si>
    <t>Finish requirements document for sign off</t>
  </si>
  <si>
    <t>Update team website with final requirements document</t>
  </si>
  <si>
    <t>Work on architecture planning</t>
  </si>
  <si>
    <t>Meet with OCECS co-ops for help with technologies</t>
  </si>
  <si>
    <t>Meet with sponsor</t>
  </si>
  <si>
    <t>Continue database design</t>
  </si>
  <si>
    <t>Meet with team</t>
  </si>
  <si>
    <t>Write database scripts</t>
  </si>
  <si>
    <t>Database design seems done, but small problems keep coming up</t>
  </si>
  <si>
    <t>Interview users</t>
  </si>
  <si>
    <t>Continue database desgin</t>
  </si>
  <si>
    <t>Work on architecture doc</t>
  </si>
  <si>
    <t>Work on architecture document</t>
  </si>
  <si>
    <t>Work on presentation</t>
  </si>
  <si>
    <t>Work on requirements document</t>
  </si>
  <si>
    <t>Do presentation</t>
  </si>
  <si>
    <t>Watch presentations</t>
  </si>
  <si>
    <t>Finish database design</t>
  </si>
  <si>
    <t>Work on database design</t>
  </si>
  <si>
    <t>Meet with coach</t>
  </si>
  <si>
    <t>Reflection</t>
  </si>
  <si>
    <t>Peer reviews</t>
  </si>
  <si>
    <t>Start implementation</t>
  </si>
  <si>
    <t>Continue implementation, specifically UI work</t>
  </si>
  <si>
    <t>Finish setting up tools to help with implementation</t>
  </si>
  <si>
    <t>Continue UI implementation</t>
  </si>
  <si>
    <t>Continue UI and background implementation</t>
  </si>
  <si>
    <t>Not finishing the implementation quite as fast as expected.</t>
  </si>
  <si>
    <t>No one has a lot of time to spend on this yet.</t>
  </si>
  <si>
    <t>Still having trouble finishing the UI.</t>
  </si>
  <si>
    <t>Continue implementation</t>
  </si>
  <si>
    <t>Still figuring out new things about MVC3 and having to redo stuff.</t>
  </si>
  <si>
    <t>Ended up starting blank project to start cleanup</t>
  </si>
  <si>
    <t>Finish up the implementation that we are going to finish</t>
  </si>
  <si>
    <t>Work on documents</t>
  </si>
  <si>
    <t>Work on more documentation</t>
  </si>
  <si>
    <t>Hand-off help</t>
  </si>
  <si>
    <t>Documents</t>
  </si>
  <si>
    <t>Presentation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</si>
</sst>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137" zoomScaleNormal="137" zoomScalePageLayoutView="0" workbookViewId="0" topLeftCell="A1">
      <selection activeCell="A5" sqref="A5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65.00390625" style="0" customWidth="1"/>
  </cols>
  <sheetData>
    <row r="1" spans="1:2" ht="12.75">
      <c r="A1" t="s">
        <v>22</v>
      </c>
      <c r="B1" s="7" t="s">
        <v>104</v>
      </c>
    </row>
    <row r="3" ht="12.75">
      <c r="A3" s="1" t="s">
        <v>11</v>
      </c>
    </row>
    <row r="4" ht="12.75">
      <c r="A4" t="s">
        <v>91</v>
      </c>
    </row>
    <row r="5" ht="12.75">
      <c r="A5" t="s">
        <v>20</v>
      </c>
    </row>
    <row r="6" ht="12.75">
      <c r="B6" t="s">
        <v>0</v>
      </c>
    </row>
    <row r="7" ht="25.5">
      <c r="C7" s="8" t="s">
        <v>24</v>
      </c>
    </row>
    <row r="8" ht="25.5">
      <c r="C8" s="8" t="s">
        <v>102</v>
      </c>
    </row>
    <row r="9" ht="12.75">
      <c r="C9" t="s">
        <v>21</v>
      </c>
    </row>
    <row r="10" ht="25.5">
      <c r="C10" s="8" t="s">
        <v>103</v>
      </c>
    </row>
    <row r="11" ht="12.75">
      <c r="B11" t="s">
        <v>1</v>
      </c>
    </row>
    <row r="12" ht="12.75">
      <c r="C12" t="s">
        <v>6</v>
      </c>
    </row>
    <row r="13" ht="12.75">
      <c r="C13" t="s">
        <v>7</v>
      </c>
    </row>
    <row r="14" ht="25.5">
      <c r="C14" s="8" t="s">
        <v>90</v>
      </c>
    </row>
    <row r="15" ht="12.75">
      <c r="C15" t="s">
        <v>23</v>
      </c>
    </row>
    <row r="16" ht="12.75">
      <c r="B16" t="s">
        <v>2</v>
      </c>
    </row>
    <row r="17" ht="12.75">
      <c r="C17" t="s">
        <v>3</v>
      </c>
    </row>
    <row r="18" ht="12.75">
      <c r="C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4</v>
      </c>
      <c r="C5" s="14">
        <f>IF(ISBLANK('1-Wk7'!C17),"",'1-Wk7'!C17)</f>
        <v>4</v>
      </c>
      <c r="D5" t="str">
        <f>IF(ISBLANK('1-Wk7'!D17),"",'1-Wk7'!D17)</f>
        <v>Meet with team</v>
      </c>
    </row>
    <row r="6" spans="1:4" ht="12.75">
      <c r="A6" s="10" t="s">
        <v>17</v>
      </c>
      <c r="B6" s="13">
        <v>2</v>
      </c>
      <c r="C6" s="14">
        <f>IF(ISBLANK('1-Wk7'!C18),"",'1-Wk7'!C18)</f>
        <v>2</v>
      </c>
      <c r="D6" t="str">
        <f>IF(ISBLANK('1-Wk7'!D18),"",'1-Wk7'!D18)</f>
        <v>Meet with sponsor</v>
      </c>
    </row>
    <row r="7" spans="1:4" ht="12.75">
      <c r="A7" s="10" t="s">
        <v>108</v>
      </c>
      <c r="B7" s="13">
        <v>0</v>
      </c>
      <c r="C7" s="14">
        <f>IF(ISBLANK('1-Wk7'!C19),"",'1-Wk7'!C19)</f>
        <v>2</v>
      </c>
      <c r="D7" t="str">
        <f>IF(ISBLANK('1-Wk7'!D19),"",'1-Wk7'!D19)</f>
        <v>Interview users</v>
      </c>
    </row>
    <row r="8" spans="1:4" ht="12.75">
      <c r="A8" s="10" t="s">
        <v>108</v>
      </c>
      <c r="B8" s="13">
        <v>4</v>
      </c>
      <c r="C8" s="14">
        <f>IF(ISBLANK('1-Wk7'!C20),"",'1-Wk7'!C20)</f>
        <v>4</v>
      </c>
      <c r="D8" t="str">
        <f>IF(ISBLANK('1-Wk7'!D20),"",'1-Wk7'!D20)</f>
        <v>Work on architecture doc</v>
      </c>
    </row>
    <row r="9" spans="1:4" ht="12.75">
      <c r="A9" s="10" t="s">
        <v>108</v>
      </c>
      <c r="B9" s="13">
        <v>1</v>
      </c>
      <c r="C9" s="14">
        <f>IF(ISBLANK('1-Wk7'!C21),"",'1-Wk7'!C21)</f>
        <v>2</v>
      </c>
      <c r="D9" t="str">
        <f>IF(ISBLANK('1-Wk7'!D21),"",'1-Wk7'!D21)</f>
        <v>Continue database desgin</v>
      </c>
    </row>
    <row r="10" spans="1:4" ht="12.75">
      <c r="A10" s="10"/>
      <c r="B10" s="13"/>
      <c r="C10" s="14">
        <f>IF(ISBLANK('1-Wk7'!C22),"",'1-Wk7'!C22)</f>
      </c>
      <c r="D10">
        <f>IF(ISBLANK('1-Wk7'!D22),"",'1-Wk7'!D22)</f>
      </c>
    </row>
    <row r="11" spans="1:4" ht="12.75">
      <c r="A11" s="10"/>
      <c r="B11" s="13"/>
      <c r="C11" s="14">
        <f>IF(ISBLANK('1-Wk7'!C23),"",'1-Wk7'!C23)</f>
      </c>
      <c r="D11">
        <f>IF(ISBLANK('1-Wk7'!D23),"",'1-Wk7'!D23)</f>
      </c>
    </row>
    <row r="12" spans="1:4" ht="13.5" thickBot="1">
      <c r="A12" s="11"/>
      <c r="B12" s="15"/>
      <c r="C12" s="14">
        <f>IF(ISBLANK('1-Wk7'!C24),"",'1-Wk7'!C24)</f>
      </c>
      <c r="D12">
        <f>IF(ISBLANK('1-Wk7'!D24),"",'1-Wk7'!D24)</f>
      </c>
    </row>
    <row r="13" spans="2:4" ht="12.75">
      <c r="B13" s="14">
        <f>SUM(B3:B12)</f>
        <v>11</v>
      </c>
      <c r="C13" s="14">
        <f>SUM(C3:C12)</f>
        <v>14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141</v>
      </c>
    </row>
    <row r="18" spans="3:4" ht="12.75">
      <c r="C18" s="13">
        <v>2</v>
      </c>
      <c r="D18" t="s">
        <v>135</v>
      </c>
    </row>
    <row r="19" spans="3:4" ht="12.75">
      <c r="C19" s="13">
        <v>2</v>
      </c>
      <c r="D19" t="s">
        <v>142</v>
      </c>
    </row>
    <row r="20" spans="3:4" ht="12.75">
      <c r="C20" s="13">
        <v>1</v>
      </c>
      <c r="D20" t="s">
        <v>143</v>
      </c>
    </row>
    <row r="21" spans="3:4" ht="12.75">
      <c r="C21" s="13">
        <v>2</v>
      </c>
      <c r="D21" t="s">
        <v>144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3.5</v>
      </c>
      <c r="C5" s="14">
        <f>IF(ISBLANK('1-Wk8'!C17),"",'1-Wk8'!C17)</f>
        <v>4</v>
      </c>
      <c r="D5" t="str">
        <f>IF(ISBLANK('1-Wk8'!D17),"",'1-Wk8'!D17)</f>
        <v>Work on architecture document</v>
      </c>
    </row>
    <row r="6" spans="1:4" ht="12.75">
      <c r="A6" s="10" t="s">
        <v>17</v>
      </c>
      <c r="B6" s="13">
        <v>2</v>
      </c>
      <c r="C6" s="14">
        <f>IF(ISBLANK('1-Wk8'!C18),"",'1-Wk8'!C18)</f>
        <v>2</v>
      </c>
      <c r="D6" t="str">
        <f>IF(ISBLANK('1-Wk8'!D18),"",'1-Wk8'!D18)</f>
        <v>Meet with team</v>
      </c>
    </row>
    <row r="7" spans="1:4" ht="12.75">
      <c r="A7" s="10" t="s">
        <v>17</v>
      </c>
      <c r="B7" s="13">
        <v>2</v>
      </c>
      <c r="C7" s="14">
        <f>IF(ISBLANK('1-Wk8'!C19),"",'1-Wk8'!C19)</f>
        <v>2</v>
      </c>
      <c r="D7" t="str">
        <f>IF(ISBLANK('1-Wk8'!D19),"",'1-Wk8'!D19)</f>
        <v>Work on presentation</v>
      </c>
    </row>
    <row r="8" spans="1:4" ht="12.75">
      <c r="A8" s="10" t="s">
        <v>17</v>
      </c>
      <c r="B8" s="13">
        <v>0.5</v>
      </c>
      <c r="C8" s="14">
        <f>IF(ISBLANK('1-Wk8'!C20),"",'1-Wk8'!C20)</f>
        <v>1</v>
      </c>
      <c r="D8" t="str">
        <f>IF(ISBLANK('1-Wk8'!D20),"",'1-Wk8'!D20)</f>
        <v>Work on requirements document</v>
      </c>
    </row>
    <row r="9" spans="1:4" ht="12.75">
      <c r="A9" s="10" t="s">
        <v>17</v>
      </c>
      <c r="B9" s="13">
        <v>2</v>
      </c>
      <c r="C9" s="14">
        <f>IF(ISBLANK('1-Wk8'!C21),"",'1-Wk8'!C21)</f>
        <v>2</v>
      </c>
      <c r="D9" t="str">
        <f>IF(ISBLANK('1-Wk8'!D21),"",'1-Wk8'!D21)</f>
        <v>Do presentation</v>
      </c>
    </row>
    <row r="10" spans="1:4" ht="12.75">
      <c r="A10" s="10" t="s">
        <v>108</v>
      </c>
      <c r="B10" s="13">
        <v>1</v>
      </c>
      <c r="C10" s="14">
        <v>1</v>
      </c>
      <c r="D10" t="s">
        <v>147</v>
      </c>
    </row>
    <row r="11" spans="1:4" ht="12.75">
      <c r="A11" s="10"/>
      <c r="B11" s="13"/>
      <c r="C11" s="14">
        <f>IF(ISBLANK('1-Wk8'!C23),"",'1-Wk8'!C23)</f>
      </c>
      <c r="D11">
        <f>IF(ISBLANK('1-Wk8'!D23),"",'1-Wk8'!D23)</f>
      </c>
    </row>
    <row r="12" spans="1:4" ht="13.5" thickBot="1">
      <c r="A12" s="11"/>
      <c r="B12" s="15"/>
      <c r="C12" s="14">
        <f>IF(ISBLANK('1-Wk8'!C24),"",'1-Wk8'!C24)</f>
      </c>
      <c r="D12">
        <f>IF(ISBLANK('1-Wk8'!D24),"",'1-Wk8'!D24)</f>
      </c>
    </row>
    <row r="13" spans="2:4" ht="12.75">
      <c r="B13" s="14">
        <f>SUM(B5:B12)</f>
        <v>11</v>
      </c>
      <c r="C13" s="14">
        <f>SUM(C5:C12)</f>
        <v>12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145</v>
      </c>
    </row>
    <row r="18" spans="3:4" ht="12.75">
      <c r="C18" s="13">
        <v>2</v>
      </c>
      <c r="D18" t="s">
        <v>133</v>
      </c>
    </row>
    <row r="19" spans="3:4" ht="12.75">
      <c r="C19" s="13">
        <v>8</v>
      </c>
      <c r="D19" t="s">
        <v>141</v>
      </c>
    </row>
    <row r="20" spans="3:4" ht="12.75">
      <c r="C20" s="13">
        <v>1</v>
      </c>
      <c r="D20" t="s">
        <v>146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13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2.5</v>
      </c>
      <c r="C5" s="14">
        <f>IF(ISBLANK('1-Wk9'!C17),"",'1-Wk9'!C17)</f>
        <v>2</v>
      </c>
      <c r="D5" t="str">
        <f>IF(ISBLANK('1-Wk9'!D17),"",'1-Wk9'!D17)</f>
        <v>Watch presentations</v>
      </c>
    </row>
    <row r="6" spans="1:4" ht="12.75">
      <c r="A6" s="10" t="s">
        <v>17</v>
      </c>
      <c r="B6" s="13">
        <v>1</v>
      </c>
      <c r="C6" s="14">
        <f>IF(ISBLANK('1-Wk9'!C18),"",'1-Wk9'!C18)</f>
        <v>2</v>
      </c>
      <c r="D6" t="str">
        <f>IF(ISBLANK('1-Wk9'!D18),"",'1-Wk9'!D18)</f>
        <v>Meet with sponsor</v>
      </c>
    </row>
    <row r="7" spans="1:4" ht="12.75">
      <c r="A7" s="10" t="s">
        <v>17</v>
      </c>
      <c r="B7" s="13">
        <v>9</v>
      </c>
      <c r="C7" s="14">
        <f>IF(ISBLANK('1-Wk9'!C19),"",'1-Wk9'!C19)</f>
        <v>8</v>
      </c>
      <c r="D7" t="str">
        <f>IF(ISBLANK('1-Wk9'!D19),"",'1-Wk9'!D19)</f>
        <v>Work on architecture document</v>
      </c>
    </row>
    <row r="8" spans="1:4" ht="12.75">
      <c r="A8" s="10" t="s">
        <v>108</v>
      </c>
      <c r="B8" s="13">
        <v>1</v>
      </c>
      <c r="C8" s="14">
        <f>IF(ISBLANK('1-Wk9'!C20),"",'1-Wk9'!C20)</f>
        <v>1</v>
      </c>
      <c r="D8" t="str">
        <f>IF(ISBLANK('1-Wk9'!D20),"",'1-Wk9'!D20)</f>
        <v>Finish database design</v>
      </c>
    </row>
    <row r="9" spans="1:4" ht="12.75">
      <c r="A9" s="10" t="s">
        <v>17</v>
      </c>
      <c r="B9" s="13">
        <v>1</v>
      </c>
      <c r="C9" s="14">
        <v>1</v>
      </c>
      <c r="D9" t="s">
        <v>135</v>
      </c>
    </row>
    <row r="10" spans="1:4" ht="12.75">
      <c r="A10" s="10"/>
      <c r="B10" s="13"/>
      <c r="C10" s="14">
        <f>IF(ISBLANK('1-Wk9'!C22),"",'1-Wk9'!C22)</f>
      </c>
      <c r="D10">
        <f>IF(ISBLANK('1-Wk9'!D22),"",'1-Wk9'!D22)</f>
      </c>
    </row>
    <row r="11" spans="1:4" ht="12.75">
      <c r="A11" s="10"/>
      <c r="B11" s="13"/>
      <c r="C11" s="14">
        <f>IF(ISBLANK('1-Wk9'!C23),"",'1-Wk9'!C23)</f>
      </c>
      <c r="D11">
        <f>IF(ISBLANK('1-Wk9'!D23),"",'1-Wk9'!D23)</f>
      </c>
    </row>
    <row r="12" spans="1:4" ht="13.5" thickBot="1">
      <c r="A12" s="11"/>
      <c r="B12" s="15"/>
      <c r="C12" s="14">
        <f>IF(ISBLANK('1-Wk9'!C24),"",'1-Wk9'!C24)</f>
      </c>
      <c r="D12">
        <f>IF(ISBLANK('1-Wk9'!D24),"",'1-Wk9'!D24)</f>
      </c>
    </row>
    <row r="13" spans="2:4" ht="12.75">
      <c r="B13" s="14">
        <f>SUM(B5:B12)</f>
        <v>14.5</v>
      </c>
      <c r="C13" s="14">
        <f>SUM(C5:C12)</f>
        <v>14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</v>
      </c>
      <c r="D17" t="s">
        <v>148</v>
      </c>
    </row>
    <row r="18" spans="3:4" ht="12.75">
      <c r="C18" s="13">
        <v>2</v>
      </c>
      <c r="D18" t="s">
        <v>149</v>
      </c>
    </row>
    <row r="19" spans="3:4" ht="12.75">
      <c r="C19" s="13">
        <v>0.5</v>
      </c>
      <c r="D19" t="s">
        <v>150</v>
      </c>
    </row>
    <row r="20" spans="3:4" ht="12.75">
      <c r="C20" s="13">
        <v>6</v>
      </c>
      <c r="D20" t="s">
        <v>151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9.5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>
        <v>2</v>
      </c>
      <c r="C5" s="14">
        <f>IF(ISBLANK('1-Wk10'!C17),"",'1-Wk10'!C17)</f>
        <v>1</v>
      </c>
      <c r="D5" t="str">
        <f>IF(ISBLANK('1-Wk10'!D17),"",'1-Wk10'!D17)</f>
        <v>Meet with coach</v>
      </c>
    </row>
    <row r="6" spans="1:4" ht="12.75">
      <c r="A6" s="10"/>
      <c r="B6" s="13">
        <v>2</v>
      </c>
      <c r="C6" s="14">
        <f>IF(ISBLANK('1-Wk10'!C18),"",'1-Wk10'!C18)</f>
        <v>2</v>
      </c>
      <c r="D6" t="str">
        <f>IF(ISBLANK('1-Wk10'!D18),"",'1-Wk10'!D18)</f>
        <v>Reflection</v>
      </c>
    </row>
    <row r="7" spans="1:4" ht="12.75">
      <c r="A7" s="10"/>
      <c r="B7" s="13">
        <v>0.5</v>
      </c>
      <c r="C7" s="14">
        <f>IF(ISBLANK('1-Wk10'!C19),"",'1-Wk10'!C19)</f>
        <v>0.5</v>
      </c>
      <c r="D7" t="str">
        <f>IF(ISBLANK('1-Wk10'!D19),"",'1-Wk10'!D19)</f>
        <v>Peer reviews</v>
      </c>
    </row>
    <row r="8" spans="1:4" ht="12.75">
      <c r="A8" s="10"/>
      <c r="B8" s="13">
        <v>6</v>
      </c>
      <c r="C8" s="14">
        <f>IF(ISBLANK('1-Wk10'!C20),"",'1-Wk10'!C20)</f>
        <v>6</v>
      </c>
      <c r="D8" t="str">
        <f>IF(ISBLANK('1-Wk10'!D20),"",'1-Wk10'!D20)</f>
        <v>Start implementation</v>
      </c>
    </row>
    <row r="9" spans="1:4" ht="12.75">
      <c r="A9" s="10"/>
      <c r="B9" s="13"/>
      <c r="C9" s="14">
        <f>IF(ISBLANK('1-Wk10'!C21),"",'1-Wk10'!C21)</f>
      </c>
      <c r="D9">
        <f>IF(ISBLANK('1-Wk10'!D21),"",'1-Wk10'!D21)</f>
      </c>
    </row>
    <row r="10" spans="1:4" ht="12.75">
      <c r="A10" s="10"/>
      <c r="B10" s="13"/>
      <c r="C10" s="14">
        <f>IF(ISBLANK('1-Wk10'!C22),"",'1-Wk10'!C22)</f>
      </c>
      <c r="D10">
        <f>IF(ISBLANK('1-Wk10'!D22),"",'1-Wk10'!D22)</f>
      </c>
    </row>
    <row r="11" spans="1:4" ht="12.75">
      <c r="A11" s="10"/>
      <c r="B11" s="13"/>
      <c r="C11" s="14">
        <f>IF(ISBLANK('1-Wk10'!C23),"",'1-Wk10'!C23)</f>
      </c>
      <c r="D11">
        <f>IF(ISBLANK('1-Wk10'!D23),"",'1-Wk10'!D23)</f>
      </c>
    </row>
    <row r="12" spans="1:4" ht="13.5" thickBot="1">
      <c r="A12" s="11"/>
      <c r="B12" s="15"/>
      <c r="C12" s="14">
        <f>IF(ISBLANK('1-Wk10'!C24),"",'1-Wk10'!C24)</f>
      </c>
      <c r="D12">
        <f>IF(ISBLANK('1-Wk10'!D24),"",'1-Wk10'!D24)</f>
      </c>
    </row>
    <row r="13" spans="2:4" ht="12.75">
      <c r="B13" s="14">
        <f>SUM(B5:B12)</f>
        <v>10.5</v>
      </c>
      <c r="C13" s="14">
        <f>SUM(C5:C12)</f>
        <v>9.5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10</v>
      </c>
      <c r="D17" t="s">
        <v>152</v>
      </c>
    </row>
    <row r="18" spans="3:4" ht="12.75">
      <c r="C18" s="13">
        <v>2</v>
      </c>
      <c r="D18" t="s">
        <v>135</v>
      </c>
    </row>
    <row r="19" spans="3:4" ht="12.75">
      <c r="C19" s="13">
        <v>2</v>
      </c>
      <c r="D19" t="s">
        <v>153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10</v>
      </c>
      <c r="C5" s="14">
        <f>IF(ISBLANK('1-Finals'!C17),"",'1-Finals'!C17)</f>
        <v>10</v>
      </c>
      <c r="D5" t="str">
        <f>IF(ISBLANK('1-Finals'!D17),"",'1-Finals'!D17)</f>
        <v>Continue implementation, specifically UI work</v>
      </c>
    </row>
    <row r="6" spans="1:4" ht="12.75">
      <c r="A6" s="10" t="s">
        <v>17</v>
      </c>
      <c r="B6" s="13">
        <v>2</v>
      </c>
      <c r="C6" s="14">
        <f>IF(ISBLANK('1-Finals'!C18),"",'1-Finals'!C18)</f>
        <v>2</v>
      </c>
      <c r="D6" t="str">
        <f>IF(ISBLANK('1-Finals'!D18),"",'1-Finals'!D18)</f>
        <v>Meet with team</v>
      </c>
    </row>
    <row r="7" spans="1:4" ht="12.75">
      <c r="A7" s="10" t="s">
        <v>17</v>
      </c>
      <c r="B7" s="13">
        <v>2</v>
      </c>
      <c r="C7" s="14">
        <f>IF(ISBLANK('1-Finals'!C19),"",'1-Finals'!C19)</f>
        <v>2</v>
      </c>
      <c r="D7" t="str">
        <f>IF(ISBLANK('1-Finals'!D19),"",'1-Finals'!D19)</f>
        <v>Finish setting up tools to help with implementation</v>
      </c>
    </row>
    <row r="8" spans="1:4" ht="12.75">
      <c r="A8" s="10"/>
      <c r="B8" s="13"/>
      <c r="C8" s="14">
        <f>IF(ISBLANK('1-Finals'!C20),"",'1-Finals'!C20)</f>
      </c>
      <c r="D8">
        <f>IF(ISBLANK('1-Finals'!D20),"",'1-Finals'!D20)</f>
      </c>
    </row>
    <row r="9" spans="1:4" ht="12.75">
      <c r="A9" s="10"/>
      <c r="B9" s="13"/>
      <c r="C9" s="14">
        <f>IF(ISBLANK('1-Finals'!C21),"",'1-Finals'!C21)</f>
      </c>
      <c r="D9">
        <f>IF(ISBLANK('1-Finals'!D21),"",'1-Finals'!D21)</f>
      </c>
    </row>
    <row r="10" spans="1:4" ht="12.75">
      <c r="A10" s="10"/>
      <c r="B10" s="13"/>
      <c r="C10" s="14">
        <f>IF(ISBLANK('1-Finals'!C22),"",'1-Finals'!C22)</f>
      </c>
      <c r="D10">
        <f>IF(ISBLANK('1-Finals'!D22),"",'1-Finals'!D22)</f>
      </c>
    </row>
    <row r="11" spans="1:4" ht="12.75">
      <c r="A11" s="10"/>
      <c r="B11" s="13"/>
      <c r="C11" s="14">
        <f>IF(ISBLANK('1-Finals'!C23),"",'1-Finals'!C23)</f>
      </c>
      <c r="D11">
        <f>IF(ISBLANK('1-Finals'!D23),"",'1-Finals'!D23)</f>
      </c>
    </row>
    <row r="12" spans="1:4" ht="13.5" thickBot="1">
      <c r="A12" s="11"/>
      <c r="B12" s="15"/>
      <c r="C12" s="14">
        <f>IF(ISBLANK('1-Finals'!C24),"",'1-Finals'!C24)</f>
      </c>
      <c r="D12">
        <f>IF(ISBLANK('1-Finals'!D24),"",'1-Finals'!D24)</f>
      </c>
    </row>
    <row r="13" spans="2:4" ht="12.75">
      <c r="B13" s="14">
        <f>SUM(B5:B12)</f>
        <v>14</v>
      </c>
      <c r="C13" s="14">
        <f>SUM(C5:C12)</f>
        <v>14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14</v>
      </c>
      <c r="D17" t="s">
        <v>154</v>
      </c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8</v>
      </c>
    </row>
    <row r="27" s="4" customFormat="1" ht="20.25">
      <c r="D27" s="4" t="s">
        <v>14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14</v>
      </c>
      <c r="C5" s="14">
        <f>IF(ISBLANK('2-Wk1'!C17),"",'2-Wk1'!C17)</f>
        <v>14</v>
      </c>
      <c r="D5" t="str">
        <f>IF(ISBLANK('2-Wk1'!D17),"",'2-Wk1'!D17)</f>
        <v>Continue UI implementation</v>
      </c>
    </row>
    <row r="6" spans="1:4" ht="12.75">
      <c r="A6" s="10" t="s">
        <v>17</v>
      </c>
      <c r="B6" s="13">
        <v>1</v>
      </c>
      <c r="C6" s="14">
        <v>1</v>
      </c>
      <c r="D6" t="s">
        <v>133</v>
      </c>
    </row>
    <row r="7" spans="1:4" ht="12.75">
      <c r="A7" s="10"/>
      <c r="B7" s="13"/>
      <c r="C7" s="14">
        <f>IF(ISBLANK('2-Wk1'!C19),"",'2-Wk1'!C19)</f>
      </c>
      <c r="D7">
        <f>IF(ISBLANK('2-Wk1'!D19),"",'2-Wk1'!D19)</f>
      </c>
    </row>
    <row r="8" spans="1:4" ht="12.75">
      <c r="A8" s="10"/>
      <c r="B8" s="13"/>
      <c r="C8" s="14">
        <f>IF(ISBLANK('2-Wk1'!C20),"",'2-Wk1'!C20)</f>
      </c>
      <c r="D8">
        <f>IF(ISBLANK('2-Wk1'!D20),"",'2-Wk1'!D20)</f>
      </c>
    </row>
    <row r="9" spans="1:4" ht="12.75">
      <c r="A9" s="10"/>
      <c r="B9" s="13"/>
      <c r="C9" s="14">
        <f>IF(ISBLANK('2-Wk1'!C21),"",'2-Wk1'!C21)</f>
      </c>
      <c r="D9">
        <f>IF(ISBLANK('2-Wk1'!D21),"",'2-Wk1'!D21)</f>
      </c>
    </row>
    <row r="10" spans="1:4" ht="12.75">
      <c r="A10" s="10"/>
      <c r="B10" s="13"/>
      <c r="C10" s="14">
        <f>IF(ISBLANK('2-Wk1'!C22),"",'2-Wk1'!C22)</f>
      </c>
      <c r="D10">
        <f>IF(ISBLANK('2-Wk1'!D22),"",'2-Wk1'!D22)</f>
      </c>
    </row>
    <row r="11" spans="1:4" ht="12.75">
      <c r="A11" s="10"/>
      <c r="B11" s="13"/>
      <c r="C11" s="14">
        <f>IF(ISBLANK('2-Wk1'!C23),"",'2-Wk1'!C23)</f>
      </c>
      <c r="D11">
        <f>IF(ISBLANK('2-Wk1'!D23),"",'2-Wk1'!D23)</f>
      </c>
    </row>
    <row r="12" spans="1:4" ht="13.5" thickBot="1">
      <c r="A12" s="11"/>
      <c r="B12" s="15"/>
      <c r="C12" s="14">
        <f>IF(ISBLANK('2-Wk1'!C24),"",'2-Wk1'!C24)</f>
      </c>
      <c r="D12">
        <f>IF(ISBLANK('2-Wk1'!D24),"",'2-Wk1'!D24)</f>
      </c>
    </row>
    <row r="13" spans="2:4" ht="12.75">
      <c r="B13" s="14">
        <f>SUM(B5:B12)</f>
        <v>15</v>
      </c>
      <c r="C13" s="14">
        <f>SUM(C5:C12)</f>
        <v>15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13</v>
      </c>
      <c r="D17" t="s">
        <v>155</v>
      </c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13</v>
      </c>
      <c r="D25" t="s">
        <v>8</v>
      </c>
    </row>
    <row r="27" s="4" customFormat="1" ht="20.25">
      <c r="D27" s="4" t="s">
        <v>14</v>
      </c>
    </row>
    <row r="28" ht="12.75">
      <c r="D28" t="s">
        <v>156</v>
      </c>
    </row>
    <row r="29" ht="12.75">
      <c r="D29" t="s">
        <v>157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18</v>
      </c>
      <c r="C5" s="14">
        <f>IF(ISBLANK('2-Wk2'!C17),"",'2-Wk2'!C17)</f>
        <v>13</v>
      </c>
      <c r="D5" t="str">
        <f>IF(ISBLANK('2-Wk2'!D17),"",'2-Wk2'!D17)</f>
        <v>Continue UI and background implementation</v>
      </c>
    </row>
    <row r="6" spans="1:4" ht="12.75">
      <c r="A6" s="10"/>
      <c r="B6" s="13"/>
      <c r="C6" s="14">
        <f>IF(ISBLANK('2-Wk2'!C18),"",'2-Wk2'!C18)</f>
      </c>
      <c r="D6">
        <f>IF(ISBLANK('2-Wk2'!D18),"",'2-Wk2'!D18)</f>
      </c>
    </row>
    <row r="7" spans="1:4" ht="12.75">
      <c r="A7" s="10"/>
      <c r="B7" s="13"/>
      <c r="C7" s="14">
        <f>IF(ISBLANK('2-Wk2'!C19),"",'2-Wk2'!C19)</f>
      </c>
      <c r="D7">
        <f>IF(ISBLANK('2-Wk2'!D19),"",'2-Wk2'!D19)</f>
      </c>
    </row>
    <row r="8" spans="1:4" ht="12.75">
      <c r="A8" s="10"/>
      <c r="B8" s="13"/>
      <c r="C8" s="14">
        <f>IF(ISBLANK('2-Wk2'!C20),"",'2-Wk2'!C20)</f>
      </c>
      <c r="D8">
        <f>IF(ISBLANK('2-Wk2'!D20),"",'2-Wk2'!D20)</f>
      </c>
    </row>
    <row r="9" spans="1:4" ht="12.75">
      <c r="A9" s="10"/>
      <c r="B9" s="13"/>
      <c r="C9" s="14">
        <f>IF(ISBLANK('2-Wk2'!C21),"",'2-Wk2'!C21)</f>
      </c>
      <c r="D9">
        <f>IF(ISBLANK('2-Wk2'!D21),"",'2-Wk2'!D21)</f>
      </c>
    </row>
    <row r="10" spans="1:4" ht="12.75">
      <c r="A10" s="10"/>
      <c r="B10" s="13"/>
      <c r="C10" s="14">
        <f>IF(ISBLANK('2-Wk2'!C22),"",'2-Wk2'!C22)</f>
      </c>
      <c r="D10">
        <f>IF(ISBLANK('2-Wk2'!D22),"",'2-Wk2'!D22)</f>
      </c>
    </row>
    <row r="11" spans="1:4" ht="12.75">
      <c r="A11" s="10"/>
      <c r="B11" s="13"/>
      <c r="C11" s="14">
        <f>IF(ISBLANK('2-Wk2'!C23),"",'2-Wk2'!C23)</f>
      </c>
      <c r="D11">
        <f>IF(ISBLANK('2-Wk2'!D23),"",'2-Wk2'!D23)</f>
      </c>
    </row>
    <row r="12" spans="1:4" ht="13.5" thickBot="1">
      <c r="A12" s="11"/>
      <c r="B12" s="15"/>
      <c r="C12" s="14">
        <f>IF(ISBLANK('2-Wk2'!C24),"",'2-Wk2'!C24)</f>
      </c>
      <c r="D12">
        <f>IF(ISBLANK('2-Wk2'!D24),"",'2-Wk2'!D24)</f>
      </c>
    </row>
    <row r="13" spans="2:4" ht="12.75">
      <c r="B13" s="14">
        <f>SUM(B5:B12)</f>
        <v>18</v>
      </c>
      <c r="C13" s="14">
        <f>SUM(C5:C12)</f>
        <v>13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14</v>
      </c>
      <c r="D17" t="s">
        <v>155</v>
      </c>
    </row>
    <row r="18" spans="3:4" ht="12.75">
      <c r="C18" s="13">
        <v>1</v>
      </c>
      <c r="D18" t="s">
        <v>133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15</v>
      </c>
      <c r="D25" t="s">
        <v>8</v>
      </c>
    </row>
    <row r="27" s="4" customFormat="1" ht="20.25">
      <c r="D27" s="4" t="s">
        <v>14</v>
      </c>
    </row>
    <row r="28" ht="12.75">
      <c r="D28" t="s">
        <v>158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15</v>
      </c>
      <c r="C5" s="14">
        <f>IF(ISBLANK('2-Wk3'!C17),"",'2-Wk3'!C17)</f>
        <v>14</v>
      </c>
      <c r="D5" t="str">
        <f>IF(ISBLANK('2-Wk3'!D17),"",'2-Wk3'!D17)</f>
        <v>Continue UI and background implementation</v>
      </c>
    </row>
    <row r="6" spans="1:4" ht="12.75">
      <c r="A6" s="10" t="s">
        <v>17</v>
      </c>
      <c r="B6" s="13">
        <v>1</v>
      </c>
      <c r="C6" s="14">
        <f>IF(ISBLANK('2-Wk3'!C18),"",'2-Wk3'!C18)</f>
        <v>1</v>
      </c>
      <c r="D6" t="str">
        <f>IF(ISBLANK('2-Wk3'!D18),"",'2-Wk3'!D18)</f>
        <v>Meet with sponsor</v>
      </c>
    </row>
    <row r="7" spans="1:4" ht="12.75">
      <c r="A7" s="10"/>
      <c r="B7" s="13"/>
      <c r="C7" s="14">
        <f>IF(ISBLANK('2-Wk3'!C19),"",'2-Wk3'!C19)</f>
      </c>
      <c r="D7">
        <f>IF(ISBLANK('2-Wk3'!D19),"",'2-Wk3'!D19)</f>
      </c>
    </row>
    <row r="8" spans="1:4" ht="12.75">
      <c r="A8" s="10"/>
      <c r="B8" s="13"/>
      <c r="C8" s="14">
        <f>IF(ISBLANK('2-Wk3'!C20),"",'2-Wk3'!C20)</f>
      </c>
      <c r="D8">
        <f>IF(ISBLANK('2-Wk3'!D20),"",'2-Wk3'!D20)</f>
      </c>
    </row>
    <row r="9" spans="1:4" ht="12.75">
      <c r="A9" s="10"/>
      <c r="B9" s="13"/>
      <c r="C9" s="14">
        <f>IF(ISBLANK('2-Wk3'!C21),"",'2-Wk3'!C21)</f>
      </c>
      <c r="D9">
        <f>IF(ISBLANK('2-Wk3'!D21),"",'2-Wk3'!D21)</f>
      </c>
    </row>
    <row r="10" spans="1:4" ht="12.75">
      <c r="A10" s="10"/>
      <c r="B10" s="13"/>
      <c r="C10" s="14">
        <f>IF(ISBLANK('2-Wk3'!C22),"",'2-Wk3'!C22)</f>
      </c>
      <c r="D10">
        <f>IF(ISBLANK('2-Wk3'!D22),"",'2-Wk3'!D22)</f>
      </c>
    </row>
    <row r="11" spans="1:4" ht="12.75">
      <c r="A11" s="10"/>
      <c r="B11" s="13"/>
      <c r="C11" s="14">
        <f>IF(ISBLANK('2-Wk3'!C23),"",'2-Wk3'!C23)</f>
      </c>
      <c r="D11">
        <f>IF(ISBLANK('2-Wk3'!D23),"",'2-Wk3'!D23)</f>
      </c>
    </row>
    <row r="12" spans="1:4" ht="13.5" thickBot="1">
      <c r="A12" s="11"/>
      <c r="B12" s="15"/>
      <c r="C12" s="14">
        <f>IF(ISBLANK('2-Wk3'!C24),"",'2-Wk3'!C24)</f>
      </c>
      <c r="D12">
        <f>IF(ISBLANK('2-Wk3'!D24),"",'2-Wk3'!D24)</f>
      </c>
    </row>
    <row r="13" spans="2:4" ht="12.75">
      <c r="B13" s="14">
        <f>SUM(B5:B12)</f>
        <v>16</v>
      </c>
      <c r="C13" s="14">
        <f>SUM(C5:C12)</f>
        <v>15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14</v>
      </c>
      <c r="D17" t="s">
        <v>159</v>
      </c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8</v>
      </c>
    </row>
    <row r="27" s="4" customFormat="1" ht="20.25">
      <c r="D27" s="4" t="s">
        <v>14</v>
      </c>
    </row>
    <row r="28" ht="12.75">
      <c r="D28" t="s">
        <v>160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20</v>
      </c>
      <c r="C5" s="14">
        <f>IF(ISBLANK('2-Wk4'!C17),"",'2-Wk4'!C17)</f>
        <v>14</v>
      </c>
      <c r="D5" t="str">
        <f>IF(ISBLANK('2-Wk4'!D17),"",'2-Wk4'!D17)</f>
        <v>Continue implementation</v>
      </c>
    </row>
    <row r="6" spans="1:4" ht="12.75">
      <c r="A6" s="10"/>
      <c r="B6" s="13"/>
      <c r="C6" s="14">
        <f>IF(ISBLANK('2-Wk4'!C18),"",'2-Wk4'!C18)</f>
      </c>
      <c r="D6">
        <f>IF(ISBLANK('2-Wk4'!D18),"",'2-Wk4'!D18)</f>
      </c>
    </row>
    <row r="7" spans="1:4" ht="12.75">
      <c r="A7" s="10"/>
      <c r="B7" s="13"/>
      <c r="C7" s="14">
        <f>IF(ISBLANK('2-Wk4'!C19),"",'2-Wk4'!C19)</f>
      </c>
      <c r="D7">
        <f>IF(ISBLANK('2-Wk4'!D19),"",'2-Wk4'!D19)</f>
      </c>
    </row>
    <row r="8" spans="1:4" ht="12.75">
      <c r="A8" s="10"/>
      <c r="B8" s="13"/>
      <c r="C8" s="14">
        <f>IF(ISBLANK('2-Wk4'!C20),"",'2-Wk4'!C20)</f>
      </c>
      <c r="D8">
        <f>IF(ISBLANK('2-Wk4'!D20),"",'2-Wk4'!D20)</f>
      </c>
    </row>
    <row r="9" spans="1:4" ht="12.75">
      <c r="A9" s="10"/>
      <c r="B9" s="13"/>
      <c r="C9" s="14">
        <f>IF(ISBLANK('2-Wk4'!C21),"",'2-Wk4'!C21)</f>
      </c>
      <c r="D9">
        <f>IF(ISBLANK('2-Wk4'!D21),"",'2-Wk4'!D21)</f>
      </c>
    </row>
    <row r="10" spans="1:4" ht="12.75">
      <c r="A10" s="10"/>
      <c r="B10" s="13"/>
      <c r="C10" s="14">
        <f>IF(ISBLANK('2-Wk4'!C22),"",'2-Wk4'!C22)</f>
      </c>
      <c r="D10">
        <f>IF(ISBLANK('2-Wk4'!D22),"",'2-Wk4'!D22)</f>
      </c>
    </row>
    <row r="11" spans="1:4" ht="12.75">
      <c r="A11" s="10"/>
      <c r="B11" s="13"/>
      <c r="C11" s="14">
        <f>IF(ISBLANK('2-Wk4'!C23),"",'2-Wk4'!C23)</f>
      </c>
      <c r="D11">
        <f>IF(ISBLANK('2-Wk4'!D23),"",'2-Wk4'!D23)</f>
      </c>
    </row>
    <row r="12" spans="1:4" ht="13.5" thickBot="1">
      <c r="A12" s="11"/>
      <c r="B12" s="15"/>
      <c r="C12" s="14">
        <f>IF(ISBLANK('2-Wk4'!C24),"",'2-Wk4'!C24)</f>
      </c>
      <c r="D12">
        <f>IF(ISBLANK('2-Wk4'!D24),"",'2-Wk4'!D24)</f>
      </c>
    </row>
    <row r="13" spans="2:4" ht="12.75">
      <c r="B13" s="14">
        <f>SUM(B5:B12)</f>
        <v>20</v>
      </c>
      <c r="C13" s="14">
        <f>SUM(C5:C12)</f>
        <v>14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15</v>
      </c>
      <c r="D17" t="s">
        <v>159</v>
      </c>
    </row>
    <row r="18" spans="3:4" ht="12.75">
      <c r="C18" s="13">
        <v>1</v>
      </c>
      <c r="D18" t="s">
        <v>133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16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25</v>
      </c>
      <c r="C5" s="14">
        <f>IF(ISBLANK('2-Wk5'!C17),"",'2-Wk5'!C17)</f>
        <v>15</v>
      </c>
      <c r="D5" t="str">
        <f>IF(ISBLANK('2-Wk5'!D17),"",'2-Wk5'!D17)</f>
        <v>Continue implementation</v>
      </c>
    </row>
    <row r="6" spans="1:4" ht="12.75">
      <c r="A6" s="10" t="s">
        <v>17</v>
      </c>
      <c r="B6" s="13">
        <v>1</v>
      </c>
      <c r="C6" s="14">
        <f>IF(ISBLANK('2-Wk5'!C18),"",'2-Wk5'!C18)</f>
        <v>1</v>
      </c>
      <c r="D6" t="str">
        <f>IF(ISBLANK('2-Wk5'!D18),"",'2-Wk5'!D18)</f>
        <v>Meet with sponsor</v>
      </c>
    </row>
    <row r="7" spans="1:4" ht="12.75">
      <c r="A7" s="10"/>
      <c r="B7" s="13"/>
      <c r="C7" s="14">
        <f>IF(ISBLANK('2-Wk5'!C19),"",'2-Wk5'!C19)</f>
      </c>
      <c r="D7">
        <f>IF(ISBLANK('2-Wk5'!D19),"",'2-Wk5'!D19)</f>
      </c>
    </row>
    <row r="8" spans="1:4" ht="12.75">
      <c r="A8" s="10"/>
      <c r="B8" s="13"/>
      <c r="C8" s="14">
        <f>IF(ISBLANK('2-Wk5'!C20),"",'2-Wk5'!C20)</f>
      </c>
      <c r="D8">
        <f>IF(ISBLANK('2-Wk5'!D20),"",'2-Wk5'!D20)</f>
      </c>
    </row>
    <row r="9" spans="1:4" ht="12.75">
      <c r="A9" s="10"/>
      <c r="B9" s="13"/>
      <c r="C9" s="14">
        <f>IF(ISBLANK('2-Wk5'!C21),"",'2-Wk5'!C21)</f>
      </c>
      <c r="D9">
        <f>IF(ISBLANK('2-Wk5'!D21),"",'2-Wk5'!D21)</f>
      </c>
    </row>
    <row r="10" spans="1:4" ht="12.75">
      <c r="A10" s="10"/>
      <c r="B10" s="13"/>
      <c r="C10" s="14">
        <f>IF(ISBLANK('2-Wk5'!C22),"",'2-Wk5'!C22)</f>
      </c>
      <c r="D10">
        <f>IF(ISBLANK('2-Wk5'!D22),"",'2-Wk5'!D22)</f>
      </c>
    </row>
    <row r="11" spans="1:4" ht="12.75">
      <c r="A11" s="10"/>
      <c r="B11" s="13"/>
      <c r="C11" s="14">
        <f>IF(ISBLANK('2-Wk5'!C23),"",'2-Wk5'!C23)</f>
      </c>
      <c r="D11">
        <f>IF(ISBLANK('2-Wk5'!D23),"",'2-Wk5'!D23)</f>
      </c>
    </row>
    <row r="12" spans="1:4" ht="13.5" thickBot="1">
      <c r="A12" s="11"/>
      <c r="B12" s="15"/>
      <c r="C12" s="14">
        <f>IF(ISBLANK('2-Wk5'!C24),"",'2-Wk5'!C24)</f>
      </c>
      <c r="D12">
        <f>IF(ISBLANK('2-Wk5'!D24),"",'2-Wk5'!D24)</f>
      </c>
    </row>
    <row r="13" spans="2:4" ht="12.75">
      <c r="B13" s="14">
        <f>SUM(B5:B12)</f>
        <v>26</v>
      </c>
      <c r="C13" s="14">
        <f>SUM(C5:C12)</f>
        <v>16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15</v>
      </c>
      <c r="D17" t="s">
        <v>159</v>
      </c>
    </row>
    <row r="18" spans="3:4" ht="12.75">
      <c r="C18" s="13">
        <v>1</v>
      </c>
      <c r="D18" t="s">
        <v>133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16</v>
      </c>
      <c r="D25" t="s">
        <v>8</v>
      </c>
    </row>
    <row r="27" s="4" customFormat="1" ht="20.25">
      <c r="D27" s="4" t="s">
        <v>14</v>
      </c>
    </row>
    <row r="28" ht="12.75">
      <c r="D28" t="s">
        <v>161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6" customFormat="1" ht="20.25">
      <c r="A1" s="5"/>
      <c r="B1" s="5"/>
      <c r="C1" s="5"/>
      <c r="D1" s="3" t="s">
        <v>25</v>
      </c>
    </row>
    <row r="2" spans="1:4" ht="12.75">
      <c r="A2" s="2"/>
      <c r="B2" s="2"/>
      <c r="C2" s="2"/>
      <c r="D2" s="2"/>
    </row>
    <row r="3" spans="1:4" s="6" customFormat="1" ht="20.25">
      <c r="A3" s="5"/>
      <c r="B3" s="5"/>
      <c r="C3" s="5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0.5</v>
      </c>
      <c r="D5" t="s">
        <v>92</v>
      </c>
    </row>
    <row r="6" spans="1:4" ht="12.75">
      <c r="A6" s="10" t="s">
        <v>17</v>
      </c>
      <c r="B6" s="13">
        <v>1</v>
      </c>
      <c r="D6" t="s">
        <v>93</v>
      </c>
    </row>
    <row r="7" spans="1:4" ht="12.75">
      <c r="A7" s="10" t="s">
        <v>17</v>
      </c>
      <c r="B7" s="13">
        <v>1.75</v>
      </c>
      <c r="D7" t="s">
        <v>94</v>
      </c>
    </row>
    <row r="8" spans="1:4" ht="12.75">
      <c r="A8" s="10" t="s">
        <v>17</v>
      </c>
      <c r="B8" s="13">
        <v>5.25</v>
      </c>
      <c r="D8" t="s">
        <v>95</v>
      </c>
    </row>
    <row r="9" spans="1:4" ht="12.75">
      <c r="A9" s="10" t="s">
        <v>17</v>
      </c>
      <c r="B9" s="13">
        <v>2</v>
      </c>
      <c r="D9" t="s">
        <v>96</v>
      </c>
    </row>
    <row r="10" spans="1:2" ht="12.75">
      <c r="A10" s="10"/>
      <c r="B10" s="13"/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10.5</v>
      </c>
      <c r="C13">
        <f>SUM(C5:C12)</f>
        <v>0</v>
      </c>
      <c r="D13" t="s">
        <v>8</v>
      </c>
    </row>
    <row r="15" spans="1:4" s="6" customFormat="1" ht="20.25">
      <c r="A15" s="5"/>
      <c r="B15" s="5"/>
      <c r="C15" s="5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97</v>
      </c>
    </row>
    <row r="18" spans="3:4" ht="12.75">
      <c r="C18" s="13">
        <v>2</v>
      </c>
      <c r="D18" t="s">
        <v>98</v>
      </c>
    </row>
    <row r="19" spans="3:4" ht="12.75">
      <c r="C19" s="13">
        <v>1</v>
      </c>
      <c r="D19" t="s">
        <v>99</v>
      </c>
    </row>
    <row r="20" spans="3:4" ht="12.75">
      <c r="C20" s="13">
        <v>4</v>
      </c>
      <c r="D20" t="s">
        <v>100</v>
      </c>
    </row>
    <row r="21" spans="3:4" ht="12.75">
      <c r="C21" s="13">
        <v>2.5</v>
      </c>
      <c r="D21" t="s">
        <v>101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11.5</v>
      </c>
      <c r="D25" t="s">
        <v>8</v>
      </c>
    </row>
    <row r="27" s="6" customFormat="1" ht="20.25">
      <c r="D27" s="4" t="s">
        <v>14</v>
      </c>
    </row>
    <row r="28" ht="12.75">
      <c r="D28" t="s">
        <v>18</v>
      </c>
    </row>
    <row r="29" ht="12.75">
      <c r="D29" t="s">
        <v>19</v>
      </c>
    </row>
    <row r="30" ht="12.75">
      <c r="D30" t="s">
        <v>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30</v>
      </c>
      <c r="C5" s="14">
        <f>IF(ISBLANK('2-Wk6'!C17),"",'2-Wk6'!C17)</f>
        <v>15</v>
      </c>
      <c r="D5" t="str">
        <f>IF(ISBLANK('2-Wk6'!D17),"",'2-Wk6'!D17)</f>
        <v>Continue implementation</v>
      </c>
    </row>
    <row r="6" spans="1:4" ht="12.75">
      <c r="A6" s="10" t="s">
        <v>17</v>
      </c>
      <c r="B6" s="13">
        <v>1</v>
      </c>
      <c r="C6" s="14">
        <f>IF(ISBLANK('2-Wk6'!C18),"",'2-Wk6'!C18)</f>
        <v>1</v>
      </c>
      <c r="D6" t="str">
        <f>IF(ISBLANK('2-Wk6'!D18),"",'2-Wk6'!D18)</f>
        <v>Meet with sponsor</v>
      </c>
    </row>
    <row r="7" spans="1:4" ht="12.75">
      <c r="A7" s="10"/>
      <c r="B7" s="13"/>
      <c r="C7" s="14">
        <f>IF(ISBLANK('2-Wk6'!C19),"",'2-Wk6'!C19)</f>
      </c>
      <c r="D7">
        <f>IF(ISBLANK('2-Wk6'!D19),"",'2-Wk6'!D19)</f>
      </c>
    </row>
    <row r="8" spans="1:4" ht="12.75">
      <c r="A8" s="10"/>
      <c r="B8" s="13"/>
      <c r="C8" s="14">
        <f>IF(ISBLANK('2-Wk6'!C20),"",'2-Wk6'!C20)</f>
      </c>
      <c r="D8">
        <f>IF(ISBLANK('2-Wk6'!D20),"",'2-Wk6'!D20)</f>
      </c>
    </row>
    <row r="9" spans="1:4" ht="12.75">
      <c r="A9" s="10"/>
      <c r="B9" s="13"/>
      <c r="C9" s="14">
        <f>IF(ISBLANK('2-Wk6'!C21),"",'2-Wk6'!C21)</f>
      </c>
      <c r="D9">
        <f>IF(ISBLANK('2-Wk6'!D21),"",'2-Wk6'!D21)</f>
      </c>
    </row>
    <row r="10" spans="1:4" ht="12.75">
      <c r="A10" s="10"/>
      <c r="B10" s="13"/>
      <c r="C10" s="14">
        <f>IF(ISBLANK('2-Wk6'!C22),"",'2-Wk6'!C22)</f>
      </c>
      <c r="D10">
        <f>IF(ISBLANK('2-Wk6'!D22),"",'2-Wk6'!D22)</f>
      </c>
    </row>
    <row r="11" spans="1:4" ht="12.75">
      <c r="A11" s="10"/>
      <c r="B11" s="13"/>
      <c r="C11" s="14">
        <f>IF(ISBLANK('2-Wk6'!C23),"",'2-Wk6'!C23)</f>
      </c>
      <c r="D11">
        <f>IF(ISBLANK('2-Wk6'!D23),"",'2-Wk6'!D23)</f>
      </c>
    </row>
    <row r="12" spans="1:4" ht="13.5" thickBot="1">
      <c r="A12" s="11"/>
      <c r="B12" s="15"/>
      <c r="C12" s="14">
        <f>IF(ISBLANK('2-Wk6'!C24),"",'2-Wk6'!C24)</f>
      </c>
      <c r="D12">
        <f>IF(ISBLANK('2-Wk6'!D24),"",'2-Wk6'!D24)</f>
      </c>
    </row>
    <row r="13" spans="2:4" ht="12.75">
      <c r="B13" s="14">
        <f>SUM(B5:B12)</f>
        <v>31</v>
      </c>
      <c r="C13" s="14">
        <f>SUM(C5:C12)</f>
        <v>16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30</v>
      </c>
      <c r="D17" t="s">
        <v>159</v>
      </c>
    </row>
    <row r="18" spans="3:4" ht="12.75">
      <c r="C18" s="13">
        <v>1</v>
      </c>
      <c r="D18" t="s">
        <v>133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31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28</v>
      </c>
      <c r="C5" s="14">
        <f>IF(ISBLANK('2-Wk7'!C17),"",'2-Wk7'!C17)</f>
        <v>30</v>
      </c>
      <c r="D5" t="str">
        <f>IF(ISBLANK('2-Wk7'!D17),"",'2-Wk7'!D17)</f>
        <v>Continue implementation</v>
      </c>
    </row>
    <row r="6" spans="1:4" ht="12.75">
      <c r="A6" s="10" t="s">
        <v>17</v>
      </c>
      <c r="B6" s="13">
        <v>1</v>
      </c>
      <c r="C6" s="14">
        <f>IF(ISBLANK('2-Wk7'!C18),"",'2-Wk7'!C18)</f>
        <v>1</v>
      </c>
      <c r="D6" t="str">
        <f>IF(ISBLANK('2-Wk7'!D18),"",'2-Wk7'!D18)</f>
        <v>Meet with sponsor</v>
      </c>
    </row>
    <row r="7" spans="1:4" ht="12.75">
      <c r="A7" s="10"/>
      <c r="B7" s="13"/>
      <c r="C7" s="14">
        <f>IF(ISBLANK('2-Wk7'!C19),"",'2-Wk7'!C19)</f>
      </c>
      <c r="D7">
        <f>IF(ISBLANK('2-Wk7'!D19),"",'2-Wk7'!D19)</f>
      </c>
    </row>
    <row r="8" spans="1:4" ht="12.75">
      <c r="A8" s="10"/>
      <c r="B8" s="13"/>
      <c r="C8" s="14">
        <f>IF(ISBLANK('2-Wk7'!C20),"",'2-Wk7'!C20)</f>
      </c>
      <c r="D8">
        <f>IF(ISBLANK('2-Wk7'!D20),"",'2-Wk7'!D20)</f>
      </c>
    </row>
    <row r="9" spans="1:4" ht="12.75">
      <c r="A9" s="10"/>
      <c r="B9" s="13"/>
      <c r="C9" s="14">
        <f>IF(ISBLANK('2-Wk7'!C21),"",'2-Wk7'!C21)</f>
      </c>
      <c r="D9">
        <f>IF(ISBLANK('2-Wk7'!D21),"",'2-Wk7'!D21)</f>
      </c>
    </row>
    <row r="10" spans="1:4" ht="12.75">
      <c r="A10" s="10"/>
      <c r="B10" s="13"/>
      <c r="C10" s="14">
        <f>IF(ISBLANK('2-Wk7'!C22),"",'2-Wk7'!C22)</f>
      </c>
      <c r="D10">
        <f>IF(ISBLANK('2-Wk7'!D22),"",'2-Wk7'!D22)</f>
      </c>
    </row>
    <row r="11" spans="1:4" ht="12.75">
      <c r="A11" s="10"/>
      <c r="B11" s="13"/>
      <c r="C11" s="14">
        <f>IF(ISBLANK('2-Wk7'!C23),"",'2-Wk7'!C23)</f>
      </c>
      <c r="D11">
        <f>IF(ISBLANK('2-Wk7'!D23),"",'2-Wk7'!D23)</f>
      </c>
    </row>
    <row r="12" spans="1:4" ht="13.5" thickBot="1">
      <c r="A12" s="11"/>
      <c r="B12" s="15"/>
      <c r="C12" s="14">
        <f>IF(ISBLANK('2-Wk7'!C24),"",'2-Wk7'!C24)</f>
      </c>
      <c r="D12">
        <f>IF(ISBLANK('2-Wk7'!D24),"",'2-Wk7'!D24)</f>
      </c>
    </row>
    <row r="13" spans="2:4" ht="12.75">
      <c r="B13" s="14">
        <f>SUM(B5:B12)</f>
        <v>29</v>
      </c>
      <c r="C13" s="14">
        <f>SUM(C5:C12)</f>
        <v>31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5</v>
      </c>
      <c r="D17" t="s">
        <v>162</v>
      </c>
    </row>
    <row r="18" spans="3:4" ht="12.75">
      <c r="C18" s="13">
        <v>5</v>
      </c>
      <c r="D18" t="s">
        <v>163</v>
      </c>
    </row>
    <row r="19" spans="3:4" ht="12.75">
      <c r="C19" s="13">
        <v>1</v>
      </c>
      <c r="D19" t="s">
        <v>133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7</v>
      </c>
      <c r="C5" s="14">
        <f>IF(ISBLANK('2-Wk8'!C17),"",'2-Wk8'!C17)</f>
        <v>5</v>
      </c>
      <c r="D5" t="str">
        <f>IF(ISBLANK('2-Wk8'!D17),"",'2-Wk8'!D17)</f>
        <v>Finish up the implementation that we are going to finish</v>
      </c>
    </row>
    <row r="6" spans="1:4" ht="12.75">
      <c r="A6" s="10" t="s">
        <v>108</v>
      </c>
      <c r="B6" s="13">
        <v>5</v>
      </c>
      <c r="C6" s="14">
        <f>IF(ISBLANK('2-Wk8'!C18),"",'2-Wk8'!C18)</f>
        <v>5</v>
      </c>
      <c r="D6" t="str">
        <f>IF(ISBLANK('2-Wk8'!D18),"",'2-Wk8'!D18)</f>
        <v>Work on documents</v>
      </c>
    </row>
    <row r="7" spans="1:4" ht="12.75">
      <c r="A7" s="10" t="s">
        <v>17</v>
      </c>
      <c r="B7" s="13">
        <v>1</v>
      </c>
      <c r="C7" s="14">
        <f>IF(ISBLANK('2-Wk8'!C19),"",'2-Wk8'!C19)</f>
        <v>1</v>
      </c>
      <c r="D7" t="str">
        <f>IF(ISBLANK('2-Wk8'!D19),"",'2-Wk8'!D19)</f>
        <v>Meet with sponsor</v>
      </c>
    </row>
    <row r="8" spans="1:4" ht="12.75">
      <c r="A8" s="10"/>
      <c r="B8" s="13"/>
      <c r="C8" s="14">
        <f>IF(ISBLANK('2-Wk8'!C20),"",'2-Wk8'!C20)</f>
      </c>
      <c r="D8">
        <f>IF(ISBLANK('2-Wk8'!D20),"",'2-Wk8'!D20)</f>
      </c>
    </row>
    <row r="9" spans="1:4" ht="12.75">
      <c r="A9" s="10"/>
      <c r="B9" s="13"/>
      <c r="C9" s="14">
        <f>IF(ISBLANK('2-Wk8'!C21),"",'2-Wk8'!C21)</f>
      </c>
      <c r="D9">
        <f>IF(ISBLANK('2-Wk8'!D21),"",'2-Wk8'!D21)</f>
      </c>
    </row>
    <row r="10" spans="1:4" ht="12.75">
      <c r="A10" s="10"/>
      <c r="B10" s="13"/>
      <c r="C10" s="14">
        <f>IF(ISBLANK('2-Wk8'!C22),"",'2-Wk8'!C22)</f>
      </c>
      <c r="D10">
        <f>IF(ISBLANK('2-Wk8'!D22),"",'2-Wk8'!D22)</f>
      </c>
    </row>
    <row r="11" spans="1:4" ht="12.75">
      <c r="A11" s="10"/>
      <c r="B11" s="13"/>
      <c r="C11" s="14">
        <f>IF(ISBLANK('2-Wk8'!C23),"",'2-Wk8'!C23)</f>
      </c>
      <c r="D11">
        <f>IF(ISBLANK('2-Wk8'!D23),"",'2-Wk8'!D23)</f>
      </c>
    </row>
    <row r="12" spans="1:4" ht="13.5" thickBot="1">
      <c r="A12" s="11"/>
      <c r="B12" s="15"/>
      <c r="C12" s="14">
        <f>IF(ISBLANK('2-Wk8'!C24),"",'2-Wk8'!C24)</f>
      </c>
      <c r="D12">
        <f>IF(ISBLANK('2-Wk8'!D24),"",'2-Wk8'!D24)</f>
      </c>
    </row>
    <row r="13" spans="2:4" ht="12.75">
      <c r="B13" s="14">
        <f>SUM(B5:B12)</f>
        <v>13</v>
      </c>
      <c r="C13" s="14">
        <f>SUM(C5:C12)</f>
        <v>11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5</v>
      </c>
      <c r="D17" t="s">
        <v>164</v>
      </c>
    </row>
    <row r="18" spans="3:4" ht="12.75">
      <c r="C18" s="13">
        <v>2</v>
      </c>
      <c r="D18" t="s">
        <v>165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7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5</v>
      </c>
      <c r="C5" s="14">
        <f>IF(ISBLANK('2-Wk9'!C17),"",'2-Wk9'!C17)</f>
        <v>5</v>
      </c>
      <c r="D5" t="str">
        <f>IF(ISBLANK('2-Wk9'!D17),"",'2-Wk9'!D17)</f>
        <v>Work on more documentation</v>
      </c>
    </row>
    <row r="6" spans="1:4" ht="12.75">
      <c r="A6" s="10" t="s">
        <v>17</v>
      </c>
      <c r="B6" s="13">
        <v>1</v>
      </c>
      <c r="C6" s="14">
        <f>IF(ISBLANK('2-Wk9'!C18),"",'2-Wk9'!C18)</f>
        <v>2</v>
      </c>
      <c r="D6" t="str">
        <f>IF(ISBLANK('2-Wk9'!D18),"",'2-Wk9'!D18)</f>
        <v>Hand-off help</v>
      </c>
    </row>
    <row r="7" spans="1:4" ht="12.75">
      <c r="A7" s="10"/>
      <c r="B7" s="13">
        <v>3</v>
      </c>
      <c r="C7" s="14">
        <v>3</v>
      </c>
      <c r="D7" t="s">
        <v>167</v>
      </c>
    </row>
    <row r="8" spans="1:4" ht="12.75">
      <c r="A8" s="10"/>
      <c r="B8" s="13"/>
      <c r="C8" s="14">
        <f>IF(ISBLANK('2-Wk9'!C20),"",'2-Wk9'!C20)</f>
      </c>
      <c r="D8">
        <f>IF(ISBLANK('2-Wk9'!D20),"",'2-Wk9'!D20)</f>
      </c>
    </row>
    <row r="9" spans="1:4" ht="12.75">
      <c r="A9" s="10"/>
      <c r="B9" s="13"/>
      <c r="C9" s="14">
        <f>IF(ISBLANK('2-Wk9'!C21),"",'2-Wk9'!C21)</f>
      </c>
      <c r="D9">
        <f>IF(ISBLANK('2-Wk9'!D21),"",'2-Wk9'!D21)</f>
      </c>
    </row>
    <row r="10" spans="1:4" ht="12.75">
      <c r="A10" s="10"/>
      <c r="B10" s="13"/>
      <c r="C10" s="14">
        <f>IF(ISBLANK('2-Wk9'!C22),"",'2-Wk9'!C22)</f>
      </c>
      <c r="D10">
        <f>IF(ISBLANK('2-Wk9'!D22),"",'2-Wk9'!D22)</f>
      </c>
    </row>
    <row r="11" spans="1:4" ht="12.75">
      <c r="A11" s="10"/>
      <c r="B11" s="13"/>
      <c r="C11" s="14">
        <f>IF(ISBLANK('2-Wk9'!C23),"",'2-Wk9'!C23)</f>
      </c>
      <c r="D11">
        <f>IF(ISBLANK('2-Wk9'!D23),"",'2-Wk9'!D23)</f>
      </c>
    </row>
    <row r="12" spans="1:4" ht="13.5" thickBot="1">
      <c r="A12" s="11"/>
      <c r="B12" s="15"/>
      <c r="C12" s="14">
        <f>IF(ISBLANK('2-Wk9'!C24),"",'2-Wk9'!C24)</f>
      </c>
      <c r="D12">
        <f>IF(ISBLANK('2-Wk9'!D24),"",'2-Wk9'!D24)</f>
      </c>
    </row>
    <row r="13" spans="2:4" ht="12.75">
      <c r="B13" s="14">
        <f>SUM(B5:B12)</f>
        <v>9</v>
      </c>
      <c r="C13" s="14">
        <f>SUM(C5:C12)</f>
        <v>10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166</v>
      </c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2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IF(ISBLANK('2-Wk10'!C17),"",'2-Wk10'!C17)</f>
        <v>2</v>
      </c>
      <c r="D5" t="str">
        <f>IF(ISBLANK('2-Wk10'!D17),"",'2-Wk10'!D17)</f>
        <v>Documents</v>
      </c>
    </row>
    <row r="6" spans="1:4" ht="12.75">
      <c r="A6" s="10"/>
      <c r="B6" s="13"/>
      <c r="C6" s="14">
        <f>IF(ISBLANK('2-Wk10'!C18),"",'2-Wk10'!C18)</f>
      </c>
      <c r="D6">
        <f>IF(ISBLANK('2-Wk10'!D18),"",'2-Wk10'!D18)</f>
      </c>
    </row>
    <row r="7" spans="1:4" ht="12.75">
      <c r="A7" s="10"/>
      <c r="B7" s="13"/>
      <c r="C7" s="14">
        <f>IF(ISBLANK('2-Wk10'!C19),"",'2-Wk10'!C19)</f>
      </c>
      <c r="D7">
        <f>IF(ISBLANK('2-Wk10'!D19),"",'2-Wk10'!D19)</f>
      </c>
    </row>
    <row r="8" spans="1:4" ht="12.75">
      <c r="A8" s="10"/>
      <c r="B8" s="13"/>
      <c r="C8" s="14">
        <f>IF(ISBLANK('2-Wk10'!C20),"",'2-Wk10'!C20)</f>
      </c>
      <c r="D8">
        <f>IF(ISBLANK('2-Wk10'!D20),"",'2-Wk10'!D20)</f>
      </c>
    </row>
    <row r="9" spans="1:4" ht="12.75">
      <c r="A9" s="10"/>
      <c r="B9" s="13"/>
      <c r="C9" s="14">
        <f>IF(ISBLANK('2-Wk10'!C21),"",'2-Wk10'!C21)</f>
      </c>
      <c r="D9">
        <f>IF(ISBLANK('2-Wk10'!D21),"",'2-Wk10'!D21)</f>
      </c>
    </row>
    <row r="10" spans="1:4" ht="12.75">
      <c r="A10" s="10"/>
      <c r="B10" s="13"/>
      <c r="C10" s="14">
        <f>IF(ISBLANK('2-Wk10'!C22),"",'2-Wk10'!C22)</f>
      </c>
      <c r="D10">
        <f>IF(ISBLANK('2-Wk10'!D22),"",'2-Wk10'!D22)</f>
      </c>
    </row>
    <row r="11" spans="1:4" ht="12.75">
      <c r="A11" s="10"/>
      <c r="B11" s="13"/>
      <c r="C11" s="14">
        <f>IF(ISBLANK('2-Wk10'!C23),"",'2-Wk10'!C23)</f>
      </c>
      <c r="D11">
        <f>IF(ISBLANK('2-Wk10'!D23),"",'2-Wk10'!D23)</f>
      </c>
    </row>
    <row r="12" spans="1:4" ht="13.5" thickBot="1">
      <c r="A12" s="11"/>
      <c r="B12" s="15"/>
      <c r="C12" s="14">
        <f>IF(ISBLANK('2-Wk10'!C24),"",'2-Wk10'!C24)</f>
      </c>
      <c r="D12">
        <f>IF(ISBLANK('2-Wk10'!D24),"",'2-Wk10'!D24)</f>
      </c>
    </row>
    <row r="13" spans="2:4" ht="12.75">
      <c r="B13" s="14">
        <f>SUM(B5:B12)</f>
        <v>2</v>
      </c>
      <c r="C13" s="14">
        <f>SUM(C5:C12)</f>
        <v>2</v>
      </c>
      <c r="D13" t="s">
        <v>8</v>
      </c>
    </row>
    <row r="15" s="4" customFormat="1" ht="20.25">
      <c r="D15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"/>
  <sheetViews>
    <sheetView zoomScale="67" zoomScaleNormal="67" zoomScalePageLayoutView="0"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14" max="21" width="10.00390625" style="0" bestFit="1" customWidth="1"/>
    <col min="22" max="22" width="9.28125" style="0" bestFit="1" customWidth="1"/>
  </cols>
  <sheetData>
    <row r="1" spans="1:21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</row>
    <row r="2" spans="1:21" ht="12.75">
      <c r="A2">
        <f>T1Wk1Act</f>
        <v>6.5</v>
      </c>
      <c r="B2">
        <f>T1Wk2Est</f>
        <v>9.25</v>
      </c>
      <c r="C2">
        <f>T1Wk2Act</f>
        <v>7.25</v>
      </c>
      <c r="D2">
        <f>T1Wk3Est</f>
        <v>10.25</v>
      </c>
      <c r="E2">
        <f>T1Wk3Act</f>
        <v>12.5</v>
      </c>
      <c r="F2">
        <f>T1Wk4Est</f>
        <v>12</v>
      </c>
      <c r="G2">
        <f>T1Wk4Act</f>
        <v>12</v>
      </c>
      <c r="H2">
        <f>T1Wk5Est</f>
        <v>8.25</v>
      </c>
      <c r="I2">
        <f>T1Wk5Act</f>
        <v>8.25</v>
      </c>
      <c r="J2">
        <f>T1Wk6Est</f>
        <v>11.25</v>
      </c>
      <c r="K2">
        <f>T1Wk6Act</f>
        <v>11.5</v>
      </c>
      <c r="L2">
        <f>T1Wk7Est</f>
        <v>12</v>
      </c>
      <c r="M2">
        <f>T1Wk7Act</f>
        <v>12</v>
      </c>
      <c r="N2">
        <f>T1Wk8Est</f>
        <v>14</v>
      </c>
      <c r="O2">
        <f>T1Wk8Act</f>
        <v>11</v>
      </c>
      <c r="P2">
        <f>T1Wk9Est</f>
        <v>12</v>
      </c>
      <c r="Q2">
        <f>T1Wk9Act</f>
        <v>11</v>
      </c>
      <c r="R2">
        <f>T1Wk10Est</f>
        <v>14</v>
      </c>
      <c r="S2">
        <f>T1Wk10Act</f>
        <v>14.5</v>
      </c>
      <c r="T2">
        <f>T1FinalsEst</f>
        <v>9.5</v>
      </c>
      <c r="U2">
        <f>T1FinalsAct</f>
        <v>10.5</v>
      </c>
    </row>
    <row r="4" spans="1:22" ht="12.75">
      <c r="A4" t="s">
        <v>48</v>
      </c>
      <c r="B4" t="s">
        <v>47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59</v>
      </c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</row>
    <row r="5" spans="1:22" ht="12.75">
      <c r="A5">
        <f>T2Wk1Est</f>
        <v>14</v>
      </c>
      <c r="B5">
        <f>T2Wk1Act</f>
        <v>14</v>
      </c>
      <c r="C5">
        <f>T2Wk2Est</f>
        <v>15</v>
      </c>
      <c r="D5">
        <f>T2Wk2Act</f>
        <v>15</v>
      </c>
      <c r="E5">
        <f>T2Wk3Est</f>
        <v>13</v>
      </c>
      <c r="F5">
        <f>T2Wk3Act</f>
        <v>18</v>
      </c>
      <c r="G5">
        <f>T2Wk4Est</f>
        <v>15</v>
      </c>
      <c r="H5">
        <f>T2Wk4Act</f>
        <v>16</v>
      </c>
      <c r="I5">
        <f>T2Wk5Est</f>
        <v>14</v>
      </c>
      <c r="J5">
        <f>T2Wk5Act</f>
        <v>20</v>
      </c>
      <c r="K5">
        <f>T2Wk6Est</f>
        <v>16</v>
      </c>
      <c r="L5">
        <f>T2Wk6Act</f>
        <v>26</v>
      </c>
      <c r="M5">
        <f>T2Wk7Est</f>
        <v>16</v>
      </c>
      <c r="N5">
        <f>T2Wk7Act</f>
        <v>31</v>
      </c>
      <c r="O5">
        <f>T2Wk8Est</f>
        <v>31</v>
      </c>
      <c r="P5">
        <f>T2Wk8Act</f>
        <v>29</v>
      </c>
      <c r="Q5">
        <f>T2Wk9Est</f>
        <v>11</v>
      </c>
      <c r="R5">
        <f>T2Wk9Act</f>
        <v>13</v>
      </c>
      <c r="S5">
        <f>T2Wk10Est</f>
        <v>10</v>
      </c>
      <c r="T5">
        <f>T2Wk10Act</f>
        <v>9</v>
      </c>
      <c r="U5">
        <f>T2FinalsEst</f>
        <v>2</v>
      </c>
      <c r="V5">
        <f>T2FinalsAct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6.281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D4" s="1" t="s">
        <v>15</v>
      </c>
    </row>
    <row r="5" spans="1:4" ht="12.75">
      <c r="A5" s="9" t="s">
        <v>17</v>
      </c>
      <c r="B5" s="12">
        <v>1</v>
      </c>
      <c r="D5" t="s">
        <v>105</v>
      </c>
    </row>
    <row r="6" spans="1:4" ht="12.75">
      <c r="A6" s="10" t="s">
        <v>17</v>
      </c>
      <c r="B6" s="13">
        <v>0.5</v>
      </c>
      <c r="D6" t="s">
        <v>106</v>
      </c>
    </row>
    <row r="7" spans="1:4" ht="12.75">
      <c r="A7" s="10" t="s">
        <v>17</v>
      </c>
      <c r="B7" s="13">
        <v>4</v>
      </c>
      <c r="D7" t="s">
        <v>107</v>
      </c>
    </row>
    <row r="8" spans="1:4" ht="12.75">
      <c r="A8" s="10" t="s">
        <v>108</v>
      </c>
      <c r="B8" s="13">
        <v>1</v>
      </c>
      <c r="D8" t="s">
        <v>109</v>
      </c>
    </row>
    <row r="9" spans="1:2" ht="12.75">
      <c r="A9" s="10"/>
      <c r="B9" s="13"/>
    </row>
    <row r="10" spans="1:2" ht="12.75">
      <c r="A10" s="10"/>
      <c r="B10" s="13"/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6.5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110</v>
      </c>
    </row>
    <row r="18" spans="3:4" ht="12.75">
      <c r="C18" s="13">
        <v>0.25</v>
      </c>
      <c r="D18" t="s">
        <v>111</v>
      </c>
    </row>
    <row r="19" spans="3:4" ht="12.75">
      <c r="C19" s="13">
        <v>1</v>
      </c>
      <c r="D19" t="s">
        <v>112</v>
      </c>
    </row>
    <row r="20" spans="3:4" ht="12.75">
      <c r="C20" s="13">
        <v>4</v>
      </c>
      <c r="D20" t="s">
        <v>113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9.25</v>
      </c>
      <c r="D25" t="s">
        <v>8</v>
      </c>
    </row>
    <row r="27" s="4" customFormat="1" ht="20.25">
      <c r="D27" s="4" t="s">
        <v>14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4</v>
      </c>
      <c r="C5" s="14">
        <f>IF(ISBLANK('1-Wk1'!C17),"",'1-Wk1'!C17)</f>
        <v>4</v>
      </c>
      <c r="D5" t="str">
        <f>IF(ISBLANK('1-Wk1'!D17),"",'1-Wk1'!D17)</f>
        <v>Weekly team meeting</v>
      </c>
    </row>
    <row r="6" spans="1:4" ht="12.75">
      <c r="A6" s="10" t="s">
        <v>17</v>
      </c>
      <c r="B6" s="13">
        <v>0.25</v>
      </c>
      <c r="C6" s="14">
        <f>IF(ISBLANK('1-Wk1'!C18),"",'1-Wk1'!C18)</f>
        <v>0.25</v>
      </c>
      <c r="D6" t="str">
        <f>IF(ISBLANK('1-Wk1'!D18),"",'1-Wk1'!D18)</f>
        <v>Set up team SE account</v>
      </c>
    </row>
    <row r="7" spans="1:4" ht="12.75">
      <c r="A7" s="10" t="s">
        <v>108</v>
      </c>
      <c r="B7" s="13">
        <v>0</v>
      </c>
      <c r="C7" s="14">
        <f>IF(ISBLANK('1-Wk1'!C19),"",'1-Wk1'!C19)</f>
        <v>1</v>
      </c>
      <c r="D7" t="str">
        <f>IF(ISBLANK('1-Wk1'!D19),"",'1-Wk1'!D19)</f>
        <v>Set up project website</v>
      </c>
    </row>
    <row r="8" spans="1:4" ht="12.75">
      <c r="A8" s="10" t="s">
        <v>108</v>
      </c>
      <c r="B8" s="13">
        <v>3</v>
      </c>
      <c r="C8" s="14">
        <f>IF(ISBLANK('1-Wk1'!C20),"",'1-Wk1'!C20)</f>
        <v>4</v>
      </c>
      <c r="D8" t="str">
        <f>IF(ISBLANK('1-Wk1'!D20),"",'1-Wk1'!D20)</f>
        <v>Do more research on the current application</v>
      </c>
    </row>
    <row r="9" spans="1:4" ht="12.75">
      <c r="A9" s="10"/>
      <c r="B9" s="13"/>
      <c r="C9" s="14">
        <f>IF(ISBLANK('1-Wk1'!C21),"",'1-Wk1'!C21)</f>
      </c>
      <c r="D9">
        <f>IF(ISBLANK('1-Wk1'!D21),"",'1-Wk1'!D21)</f>
      </c>
    </row>
    <row r="10" spans="1:4" ht="12.75">
      <c r="A10" s="10"/>
      <c r="B10" s="13"/>
      <c r="C10" s="14">
        <f>IF(ISBLANK('1-Wk1'!C22),"",'1-Wk1'!C22)</f>
      </c>
      <c r="D10">
        <f>IF(ISBLANK('1-Wk1'!D22),"",'1-Wk1'!D22)</f>
      </c>
    </row>
    <row r="11" spans="1:4" ht="12.75">
      <c r="A11" s="10"/>
      <c r="B11" s="13"/>
      <c r="C11" s="14">
        <f>IF(ISBLANK('1-Wk1'!C23),"",'1-Wk1'!C23)</f>
      </c>
      <c r="D11">
        <f>IF(ISBLANK('1-Wk1'!D23),"",'1-Wk1'!D23)</f>
      </c>
    </row>
    <row r="12" spans="1:4" ht="13.5" thickBot="1">
      <c r="A12" s="11"/>
      <c r="B12" s="15"/>
      <c r="C12" s="14">
        <f>IF(ISBLANK('1-Wk1'!C24),"",'1-Wk1'!C24)</f>
      </c>
      <c r="D12">
        <f>IF(ISBLANK('1-Wk1'!D24),"",'1-Wk1'!D24)</f>
      </c>
    </row>
    <row r="13" spans="2:4" ht="12.75">
      <c r="B13" s="14">
        <f>SUM(B5:B12)</f>
        <v>7.25</v>
      </c>
      <c r="C13" s="14">
        <f>SUM(C5:C12)</f>
        <v>9.25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</v>
      </c>
      <c r="D17" t="s">
        <v>113</v>
      </c>
    </row>
    <row r="18" spans="3:4" ht="12.75">
      <c r="C18" s="13">
        <v>0.25</v>
      </c>
      <c r="D18" t="s">
        <v>115</v>
      </c>
    </row>
    <row r="19" spans="3:4" ht="12.75">
      <c r="C19" s="13">
        <v>2</v>
      </c>
      <c r="D19" t="s">
        <v>114</v>
      </c>
    </row>
    <row r="20" spans="3:4" ht="12.75">
      <c r="C20" s="13">
        <v>5</v>
      </c>
      <c r="D20" t="s">
        <v>110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8.25</v>
      </c>
      <c r="D25" t="s">
        <v>8</v>
      </c>
    </row>
    <row r="27" s="4" customFormat="1" ht="20.25">
      <c r="D27" s="4" t="s">
        <v>14</v>
      </c>
    </row>
    <row r="28" ht="12.75">
      <c r="D28" s="19" t="s">
        <v>117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1</v>
      </c>
      <c r="C5" s="14">
        <f>IF(ISBLANK('1-Wk2'!C17),"",'1-Wk2'!C17)</f>
        <v>1</v>
      </c>
      <c r="D5" t="str">
        <f>IF(ISBLANK('1-Wk2'!D17),"",'1-Wk2'!D17)</f>
        <v>Do more research on the current application</v>
      </c>
    </row>
    <row r="6" spans="1:4" ht="12.75">
      <c r="A6" s="10" t="s">
        <v>17</v>
      </c>
      <c r="B6" s="13">
        <v>0.5</v>
      </c>
      <c r="C6" s="14">
        <f>IF(ISBLANK('1-Wk2'!C18),"",'1-Wk2'!C18)</f>
        <v>0.25</v>
      </c>
      <c r="D6" t="str">
        <f>IF(ISBLANK('1-Wk2'!D18),"",'1-Wk2'!D18)</f>
        <v>Pick up the team account information</v>
      </c>
    </row>
    <row r="7" spans="1:4" ht="12.75">
      <c r="A7" s="10" t="s">
        <v>108</v>
      </c>
      <c r="B7" s="13">
        <v>5</v>
      </c>
      <c r="C7" s="14">
        <v>3</v>
      </c>
      <c r="D7" t="str">
        <f>IF(ISBLANK('1-Wk2'!D19),"",'1-Wk2'!D19)</f>
        <v>Set up the project website</v>
      </c>
    </row>
    <row r="8" spans="1:4" ht="12.75">
      <c r="A8" s="10" t="s">
        <v>108</v>
      </c>
      <c r="B8" s="13">
        <v>3</v>
      </c>
      <c r="C8" s="14">
        <v>3</v>
      </c>
      <c r="D8" t="str">
        <f>IF(ISBLANK('1-Wk2'!D20),"",'1-Wk2'!D20)</f>
        <v>Weekly team meeting</v>
      </c>
    </row>
    <row r="9" spans="1:4" ht="12.75">
      <c r="A9" s="10" t="s">
        <v>108</v>
      </c>
      <c r="B9" s="13">
        <v>2</v>
      </c>
      <c r="C9" s="14">
        <v>2</v>
      </c>
      <c r="D9" t="s">
        <v>116</v>
      </c>
    </row>
    <row r="10" spans="1:4" ht="12.75">
      <c r="A10" s="10" t="s">
        <v>108</v>
      </c>
      <c r="B10" s="13">
        <v>1</v>
      </c>
      <c r="C10" s="14">
        <v>1</v>
      </c>
      <c r="D10" t="s">
        <v>119</v>
      </c>
    </row>
    <row r="11" spans="1:4" ht="12.75">
      <c r="A11" s="10"/>
      <c r="B11" s="13"/>
      <c r="C11" s="14">
        <f>IF(ISBLANK('1-Wk2'!C23),"",'1-Wk2'!C23)</f>
      </c>
      <c r="D11">
        <f>IF(ISBLANK('1-Wk2'!D23),"",'1-Wk2'!D23)</f>
      </c>
    </row>
    <row r="12" spans="1:4" ht="13.5" thickBot="1">
      <c r="A12" s="11"/>
      <c r="B12" s="15"/>
      <c r="C12" s="14">
        <f>IF(ISBLANK('1-Wk2'!C24),"",'1-Wk2'!C24)</f>
      </c>
      <c r="D12">
        <f>IF(ISBLANK('1-Wk2'!D24),"",'1-Wk2'!D24)</f>
      </c>
    </row>
    <row r="13" spans="2:4" ht="12.75">
      <c r="B13" s="14">
        <f>SUM(B5:B12)</f>
        <v>12.5</v>
      </c>
      <c r="C13" s="14">
        <f>SUM(C5:C12)</f>
        <v>10.25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121</v>
      </c>
    </row>
    <row r="18" spans="3:4" ht="12.75">
      <c r="C18" s="13">
        <v>5</v>
      </c>
      <c r="D18" t="s">
        <v>120</v>
      </c>
    </row>
    <row r="19" spans="3:4" ht="12.75">
      <c r="C19" s="13">
        <v>1</v>
      </c>
      <c r="D19" t="s">
        <v>122</v>
      </c>
    </row>
    <row r="20" spans="3:4" ht="12.75">
      <c r="C20" s="13">
        <v>2</v>
      </c>
      <c r="D20" t="s">
        <v>110</v>
      </c>
    </row>
    <row r="21" spans="3:4" ht="12.75">
      <c r="C21" s="13">
        <v>2</v>
      </c>
      <c r="D21" t="s">
        <v>123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12</v>
      </c>
      <c r="D25" t="s">
        <v>8</v>
      </c>
    </row>
    <row r="27" s="4" customFormat="1" ht="20.25">
      <c r="D27" s="4" t="s">
        <v>14</v>
      </c>
    </row>
    <row r="28" ht="12.75">
      <c r="D28" s="19" t="s">
        <v>118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IF(ISBLANK('1-Wk3'!C17),"",'1-Wk3'!C17)</f>
        <v>2</v>
      </c>
      <c r="D5" t="str">
        <f>IF(ISBLANK('1-Wk3'!D17),"",'1-Wk3'!D17)</f>
        <v>Finish final draft of project proposal document</v>
      </c>
    </row>
    <row r="6" spans="1:4" ht="12.75">
      <c r="A6" s="10" t="s">
        <v>17</v>
      </c>
      <c r="B6" s="13">
        <v>6</v>
      </c>
      <c r="C6" s="14">
        <f>IF(ISBLANK('1-Wk3'!C18),"",'1-Wk3'!C18)</f>
        <v>5</v>
      </c>
      <c r="D6" t="str">
        <f>IF(ISBLANK('1-Wk3'!D18),"",'1-Wk3'!D18)</f>
        <v>Finish first draft of requirements document</v>
      </c>
    </row>
    <row r="7" spans="1:4" ht="12.75">
      <c r="A7" s="10" t="s">
        <v>17</v>
      </c>
      <c r="B7" s="13">
        <v>0</v>
      </c>
      <c r="C7" s="14">
        <f>IF(ISBLANK('1-Wk3'!C19),"",'1-Wk3'!C19)</f>
        <v>1</v>
      </c>
      <c r="D7" t="str">
        <f>IF(ISBLANK('1-Wk3'!D19),"",'1-Wk3'!D19)</f>
        <v>Add information to the project website</v>
      </c>
    </row>
    <row r="8" spans="1:4" ht="12.75">
      <c r="A8" s="10" t="s">
        <v>17</v>
      </c>
      <c r="B8" s="13">
        <v>2</v>
      </c>
      <c r="C8" s="14">
        <f>IF(ISBLANK('1-Wk3'!C20),"",'1-Wk3'!C20)</f>
        <v>2</v>
      </c>
      <c r="D8" t="str">
        <f>IF(ISBLANK('1-Wk3'!D20),"",'1-Wk3'!D20)</f>
        <v>Weekly team meeting</v>
      </c>
    </row>
    <row r="9" spans="1:4" ht="12.75">
      <c r="A9" s="10" t="s">
        <v>17</v>
      </c>
      <c r="B9" s="13">
        <v>2</v>
      </c>
      <c r="C9" s="14">
        <f>IF(ISBLANK('1-Wk3'!C21),"",'1-Wk3'!C21)</f>
        <v>2</v>
      </c>
      <c r="D9" t="str">
        <f>IF(ISBLANK('1-Wk3'!D21),"",'1-Wk3'!D21)</f>
        <v>Meeting to work on documents</v>
      </c>
    </row>
    <row r="10" spans="1:4" ht="12.75">
      <c r="A10" s="10"/>
      <c r="B10" s="13"/>
      <c r="C10" s="14">
        <f>IF(ISBLANK('1-Wk3'!C22),"",'1-Wk3'!C22)</f>
      </c>
      <c r="D10">
        <f>IF(ISBLANK('1-Wk3'!D22),"",'1-Wk3'!D22)</f>
      </c>
    </row>
    <row r="11" spans="1:4" ht="12.75">
      <c r="A11" s="10"/>
      <c r="B11" s="13"/>
      <c r="C11" s="14">
        <f>IF(ISBLANK('1-Wk3'!C23),"",'1-Wk3'!C23)</f>
      </c>
      <c r="D11">
        <f>IF(ISBLANK('1-Wk3'!D23),"",'1-Wk3'!D23)</f>
      </c>
    </row>
    <row r="12" spans="1:4" ht="13.5" thickBot="1">
      <c r="A12" s="11"/>
      <c r="B12" s="15"/>
      <c r="C12" s="14">
        <f>IF(ISBLANK('1-Wk3'!C24),"",'1-Wk3'!C24)</f>
      </c>
      <c r="D12">
        <f>IF(ISBLANK('1-Wk3'!D24),"",'1-Wk3'!D24)</f>
      </c>
    </row>
    <row r="13" spans="2:4" ht="12.75">
      <c r="B13" s="14">
        <f>SUM(B5:B12)</f>
        <v>12</v>
      </c>
      <c r="C13" s="14">
        <f>SUM(C5:C12)</f>
        <v>12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124</v>
      </c>
    </row>
    <row r="18" spans="3:4" ht="12.75">
      <c r="C18" s="13">
        <v>2</v>
      </c>
      <c r="D18" t="s">
        <v>125</v>
      </c>
    </row>
    <row r="19" spans="3:4" ht="12.75">
      <c r="C19" s="13">
        <v>0.25</v>
      </c>
      <c r="D19" t="s">
        <v>126</v>
      </c>
    </row>
    <row r="20" spans="3:4" ht="12.75">
      <c r="C20" s="13">
        <v>2</v>
      </c>
      <c r="D20" t="s">
        <v>127</v>
      </c>
    </row>
    <row r="21" spans="3:4" ht="12.75">
      <c r="C21" s="13">
        <v>2</v>
      </c>
      <c r="D21" t="s">
        <v>128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8.25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2</v>
      </c>
      <c r="C5" s="14">
        <f>IF(ISBLANK('1-Wk4'!C17),"",'1-Wk4'!C17)</f>
        <v>2</v>
      </c>
      <c r="D5" t="str">
        <f>IF(ISBLANK('1-Wk4'!D17),"",'1-Wk4'!D17)</f>
        <v>Work on second draft of requirements document</v>
      </c>
    </row>
    <row r="6" spans="1:4" ht="12.75">
      <c r="A6" s="10" t="s">
        <v>108</v>
      </c>
      <c r="B6" s="13">
        <v>2</v>
      </c>
      <c r="C6" s="14">
        <f>IF(ISBLANK('1-Wk4'!C18),"",'1-Wk4'!C18)</f>
        <v>2</v>
      </c>
      <c r="D6" t="str">
        <f>IF(ISBLANK('1-Wk4'!D18),"",'1-Wk4'!D18)</f>
        <v>Work on final draft of requirements document</v>
      </c>
    </row>
    <row r="7" spans="1:4" ht="12.75">
      <c r="A7" s="10" t="s">
        <v>17</v>
      </c>
      <c r="B7" s="13">
        <v>0.25</v>
      </c>
      <c r="C7" s="14">
        <f>IF(ISBLANK('1-Wk4'!C19),"",'1-Wk4'!C19)</f>
        <v>0.25</v>
      </c>
      <c r="D7" t="str">
        <f>IF(ISBLANK('1-Wk4'!D19),"",'1-Wk4'!D19)</f>
        <v>Update the team website with the new documents</v>
      </c>
    </row>
    <row r="8" spans="1:4" ht="12.75">
      <c r="A8" s="10" t="s">
        <v>108</v>
      </c>
      <c r="B8" s="13">
        <v>2</v>
      </c>
      <c r="C8" s="14">
        <f>IF(ISBLANK('1-Wk4'!C20),"",'1-Wk4'!C20)</f>
        <v>2</v>
      </c>
      <c r="D8" t="str">
        <f>IF(ISBLANK('1-Wk4'!D20),"",'1-Wk4'!D20)</f>
        <v>Work on architecture palnning</v>
      </c>
    </row>
    <row r="9" spans="1:4" ht="12.75">
      <c r="A9" s="10" t="s">
        <v>17</v>
      </c>
      <c r="B9" s="13">
        <v>2</v>
      </c>
      <c r="C9" s="14">
        <f>IF(ISBLANK('1-Wk4'!C21),"",'1-Wk4'!C21)</f>
        <v>2</v>
      </c>
      <c r="D9" t="str">
        <f>IF(ISBLANK('1-Wk4'!D21),"",'1-Wk4'!D21)</f>
        <v>Work on setting up VCS correctly</v>
      </c>
    </row>
    <row r="10" spans="1:4" ht="12.75">
      <c r="A10" s="10"/>
      <c r="B10" s="13"/>
      <c r="C10" s="14">
        <f>IF(ISBLANK('1-Wk4'!C22),"",'1-Wk4'!C22)</f>
      </c>
      <c r="D10">
        <f>IF(ISBLANK('1-Wk4'!D22),"",'1-Wk4'!D22)</f>
      </c>
    </row>
    <row r="11" spans="1:4" ht="12.75">
      <c r="A11" s="10"/>
      <c r="B11" s="13"/>
      <c r="C11" s="14">
        <f>IF(ISBLANK('1-Wk4'!C23),"",'1-Wk4'!C23)</f>
      </c>
      <c r="D11">
        <f>IF(ISBLANK('1-Wk4'!D23),"",'1-Wk4'!D23)</f>
      </c>
    </row>
    <row r="12" spans="1:4" ht="13.5" thickBot="1">
      <c r="A12" s="11"/>
      <c r="B12" s="15"/>
      <c r="C12" s="14">
        <f>IF(ISBLANK('1-Wk4'!C24),"",'1-Wk4'!C24)</f>
      </c>
      <c r="D12">
        <f>IF(ISBLANK('1-Wk4'!D24),"",'1-Wk4'!D24)</f>
      </c>
    </row>
    <row r="13" spans="2:4" ht="12.75">
      <c r="B13" s="14">
        <f>SUM(B5:B12)</f>
        <v>8.25</v>
      </c>
      <c r="C13" s="14">
        <f>SUM(C5:C12)</f>
        <v>8.25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6">
        <v>1</v>
      </c>
      <c r="D17" t="s">
        <v>129</v>
      </c>
    </row>
    <row r="18" spans="3:4" ht="12.75">
      <c r="C18" s="17">
        <v>0.25</v>
      </c>
      <c r="D18" t="s">
        <v>130</v>
      </c>
    </row>
    <row r="19" spans="3:4" ht="12.75">
      <c r="C19" s="17">
        <v>6</v>
      </c>
      <c r="D19" t="s">
        <v>131</v>
      </c>
    </row>
    <row r="20" spans="3:4" ht="12.75">
      <c r="C20" s="17">
        <v>2</v>
      </c>
      <c r="D20" t="s">
        <v>132</v>
      </c>
    </row>
    <row r="21" ht="12.75">
      <c r="C21" s="17"/>
    </row>
    <row r="22" ht="12.75">
      <c r="C22" s="17"/>
    </row>
    <row r="23" ht="12.75">
      <c r="C23" s="17"/>
    </row>
    <row r="24" ht="13.5" thickBot="1">
      <c r="C24" s="18"/>
    </row>
    <row r="25" spans="3:4" ht="12.75">
      <c r="C25" s="14">
        <f>SUM(C17:C24)</f>
        <v>9.25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1</v>
      </c>
      <c r="C5" s="14">
        <f>IF(ISBLANK('1-Wk5'!C17),"",'1-Wk5'!C17)</f>
        <v>1</v>
      </c>
      <c r="D5" t="str">
        <f>IF(ISBLANK('1-Wk5'!D17),"",'1-Wk5'!D17)</f>
        <v>Finish requirements document for sign off</v>
      </c>
    </row>
    <row r="6" spans="1:4" ht="12.75">
      <c r="A6" s="10" t="s">
        <v>17</v>
      </c>
      <c r="B6" s="13">
        <v>0.5</v>
      </c>
      <c r="C6" s="14">
        <f>IF(ISBLANK('1-Wk5'!C18),"",'1-Wk5'!C18)</f>
        <v>0.25</v>
      </c>
      <c r="D6" t="str">
        <f>IF(ISBLANK('1-Wk5'!D18),"",'1-Wk5'!D18)</f>
        <v>Update team website with final requirements document</v>
      </c>
    </row>
    <row r="7" spans="1:4" ht="12.75">
      <c r="A7" s="10" t="s">
        <v>108</v>
      </c>
      <c r="B7" s="13">
        <v>7</v>
      </c>
      <c r="C7" s="14">
        <f>IF(ISBLANK('1-Wk5'!C19),"",'1-Wk5'!C19)</f>
        <v>6</v>
      </c>
      <c r="D7" t="str">
        <f>IF(ISBLANK('1-Wk5'!D19),"",'1-Wk5'!D19)</f>
        <v>Work on architecture planning</v>
      </c>
    </row>
    <row r="8" spans="1:4" ht="12.75">
      <c r="A8" s="10" t="s">
        <v>17</v>
      </c>
      <c r="B8" s="13">
        <v>1</v>
      </c>
      <c r="C8" s="14">
        <f>IF(ISBLANK('1-Wk5'!C20),"",'1-Wk5'!C20)</f>
        <v>2</v>
      </c>
      <c r="D8" t="str">
        <f>IF(ISBLANK('1-Wk5'!D20),"",'1-Wk5'!D20)</f>
        <v>Meet with OCECS co-ops for help with technologies</v>
      </c>
    </row>
    <row r="9" spans="1:4" ht="12.75">
      <c r="A9" s="10" t="s">
        <v>17</v>
      </c>
      <c r="B9" s="13">
        <v>2</v>
      </c>
      <c r="C9" s="14">
        <v>2</v>
      </c>
      <c r="D9" t="s">
        <v>133</v>
      </c>
    </row>
    <row r="10" spans="1:3" ht="12.75">
      <c r="A10" s="10"/>
      <c r="B10" s="13"/>
      <c r="C10" s="14"/>
    </row>
    <row r="11" spans="1:4" ht="12.75">
      <c r="A11" s="10"/>
      <c r="B11" s="13"/>
      <c r="C11" s="14">
        <f>IF(ISBLANK('1-Wk5'!C23),"",'1-Wk5'!C23)</f>
      </c>
      <c r="D11">
        <f>IF(ISBLANK('1-Wk5'!D23),"",'1-Wk5'!D23)</f>
      </c>
    </row>
    <row r="12" spans="1:4" ht="13.5" thickBot="1">
      <c r="A12" s="11"/>
      <c r="B12" s="15"/>
      <c r="C12" s="14">
        <f>IF(ISBLANK('1-Wk5'!C24),"",'1-Wk5'!C24)</f>
      </c>
      <c r="D12">
        <f>IF(ISBLANK('1-Wk5'!D24),"",'1-Wk5'!D24)</f>
      </c>
    </row>
    <row r="13" spans="2:4" ht="12.75">
      <c r="B13" s="14">
        <f>SUM(B5:B12)</f>
        <v>11.5</v>
      </c>
      <c r="C13" s="14">
        <f>SUM(C5:C12)</f>
        <v>11.25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134</v>
      </c>
    </row>
    <row r="18" spans="3:4" ht="12.75">
      <c r="C18" s="13">
        <v>4</v>
      </c>
      <c r="D18" t="s">
        <v>135</v>
      </c>
    </row>
    <row r="19" spans="3:4" ht="12.75">
      <c r="C19" s="13">
        <v>4</v>
      </c>
      <c r="D19" t="s">
        <v>136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12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108</v>
      </c>
      <c r="B5" s="12">
        <v>4</v>
      </c>
      <c r="C5" s="14">
        <f>IF(ISBLANK('1-Wk6'!C17),"",'1-Wk6'!C17)</f>
        <v>4</v>
      </c>
      <c r="D5" t="str">
        <f>IF(ISBLANK('1-Wk6'!D17),"",'1-Wk6'!D17)</f>
        <v>Continue database design</v>
      </c>
    </row>
    <row r="6" spans="1:4" ht="12.75">
      <c r="A6" s="10" t="s">
        <v>17</v>
      </c>
      <c r="B6" s="13">
        <v>4</v>
      </c>
      <c r="C6" s="14">
        <f>IF(ISBLANK('1-Wk6'!C18),"",'1-Wk6'!C18)</f>
        <v>4</v>
      </c>
      <c r="D6" t="str">
        <f>IF(ISBLANK('1-Wk6'!D18),"",'1-Wk6'!D18)</f>
        <v>Meet with team</v>
      </c>
    </row>
    <row r="7" spans="1:4" ht="12.75">
      <c r="A7" s="10" t="s">
        <v>17</v>
      </c>
      <c r="B7" s="13">
        <v>4</v>
      </c>
      <c r="C7" s="14">
        <f>IF(ISBLANK('1-Wk6'!C19),"",'1-Wk6'!C19)</f>
        <v>4</v>
      </c>
      <c r="D7" t="str">
        <f>IF(ISBLANK('1-Wk6'!D19),"",'1-Wk6'!D19)</f>
        <v>Write database scripts</v>
      </c>
    </row>
    <row r="8" spans="1:4" ht="12.75">
      <c r="A8" s="10"/>
      <c r="B8" s="13"/>
      <c r="C8" s="14">
        <f>IF(ISBLANK('1-Wk6'!C20),"",'1-Wk6'!C20)</f>
      </c>
      <c r="D8">
        <f>IF(ISBLANK('1-Wk6'!D20),"",'1-Wk6'!D20)</f>
      </c>
    </row>
    <row r="9" spans="1:4" ht="12.75">
      <c r="A9" s="10"/>
      <c r="B9" s="13"/>
      <c r="C9" s="14">
        <f>IF(ISBLANK('1-Wk6'!C21),"",'1-Wk6'!C21)</f>
      </c>
      <c r="D9">
        <f>IF(ISBLANK('1-Wk6'!D21),"",'1-Wk6'!D21)</f>
      </c>
    </row>
    <row r="10" spans="1:4" ht="12.75">
      <c r="A10" s="10"/>
      <c r="B10" s="13"/>
      <c r="C10" s="14">
        <f>IF(ISBLANK('1-Wk6'!C22),"",'1-Wk6'!C22)</f>
      </c>
      <c r="D10">
        <f>IF(ISBLANK('1-Wk6'!D22),"",'1-Wk6'!D22)</f>
      </c>
    </row>
    <row r="11" spans="1:4" ht="12.75">
      <c r="A11" s="10"/>
      <c r="B11" s="13"/>
      <c r="C11" s="14">
        <f>IF(ISBLANK('1-Wk6'!C23),"",'1-Wk6'!C23)</f>
      </c>
      <c r="D11">
        <f>IF(ISBLANK('1-Wk6'!D23),"",'1-Wk6'!D23)</f>
      </c>
    </row>
    <row r="12" spans="1:4" ht="13.5" thickBot="1">
      <c r="A12" s="11"/>
      <c r="B12" s="15"/>
      <c r="C12" s="14">
        <f>IF(ISBLANK('1-Wk6'!C24),"",'1-Wk6'!C24)</f>
      </c>
      <c r="D12">
        <f>IF(ISBLANK('1-Wk6'!D24),"",'1-Wk6'!D24)</f>
      </c>
    </row>
    <row r="13" spans="2:4" ht="12.75">
      <c r="B13" s="14">
        <f>SUM(B5:B12)</f>
        <v>12</v>
      </c>
      <c r="C13" s="14">
        <f>SUM(C5:C12)</f>
        <v>12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135</v>
      </c>
    </row>
    <row r="18" spans="3:4" ht="12.75">
      <c r="C18" s="13">
        <v>2</v>
      </c>
      <c r="D18" t="s">
        <v>133</v>
      </c>
    </row>
    <row r="19" spans="3:4" ht="12.75">
      <c r="C19" s="13">
        <v>2</v>
      </c>
      <c r="D19" t="s">
        <v>138</v>
      </c>
    </row>
    <row r="20" spans="3:4" ht="12.75">
      <c r="C20" s="13">
        <v>4</v>
      </c>
      <c r="D20" t="s">
        <v>140</v>
      </c>
    </row>
    <row r="21" spans="3:4" ht="12.75">
      <c r="C21" s="13">
        <v>2</v>
      </c>
      <c r="D21" t="s">
        <v>139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8</v>
      </c>
    </row>
    <row r="27" s="4" customFormat="1" ht="20.25">
      <c r="D27" s="4" t="s">
        <v>14</v>
      </c>
    </row>
    <row r="28" ht="12.75">
      <c r="D28" t="s">
        <v>137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Ardis</dc:creator>
  <cp:keywords/>
  <dc:description/>
  <cp:lastModifiedBy>Jonathon Leight</cp:lastModifiedBy>
  <cp:lastPrinted>2007-06-11T14:01:16Z</cp:lastPrinted>
  <dcterms:created xsi:type="dcterms:W3CDTF">2007-03-18T15:58:36Z</dcterms:created>
  <dcterms:modified xsi:type="dcterms:W3CDTF">2012-05-22T21:16:10Z</dcterms:modified>
  <cp:category/>
  <cp:version/>
  <cp:contentType/>
  <cp:contentStatus/>
</cp:coreProperties>
</file>